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45" windowHeight="13575" tabRatio="873" firstSheet="3" activeTab="10"/>
  </bookViews>
  <sheets>
    <sheet name="Főösszesítő" sheetId="1" r:id="rId1"/>
    <sheet name="Összesítő" sheetId="2" r:id="rId2"/>
    <sheet name="Bontás, építőanyagok újrahasz." sheetId="3" r:id="rId3"/>
    <sheet name="Zsaluzás és állványozás" sheetId="4" r:id="rId4"/>
    <sheet name="Szerkezetépítési munkák" sheetId="5" r:id="rId5"/>
    <sheet name="Helyszíni beton és vasbeton mun" sheetId="6" r:id="rId6"/>
    <sheet name="Falazás és egyéb kőművesmunka" sheetId="7" r:id="rId7"/>
    <sheet name="Fém- és könnyű épületszerkezet " sheetId="8" r:id="rId8"/>
    <sheet name="Vakolás és rabicolás" sheetId="9" r:id="rId9"/>
    <sheet name="Bádogozás" sheetId="10" r:id="rId10"/>
    <sheet name="Fa- és műanyag szerkezetek" sheetId="11" r:id="rId11"/>
    <sheet name="Fém nyílászáró és épületlakatos" sheetId="12" r:id="rId12"/>
    <sheet name="Üvegezés" sheetId="13" r:id="rId13"/>
    <sheet name="Felületképzés" sheetId="14" r:id="rId14"/>
    <sheet name="Szigetelés" sheetId="15" r:id="rId15"/>
    <sheet name="Árnyékolók beépítése" sheetId="16" r:id="rId16"/>
    <sheet name="Villám védelem" sheetId="17" r:id="rId17"/>
    <sheet name="Villanyszerelés" sheetId="18" r:id="rId18"/>
    <sheet name="Épületgépészet" sheetId="19" r:id="rId19"/>
    <sheet name="OPCIONÁLIS TÉTELEK" sheetId="20" r:id="rId20"/>
  </sheets>
  <definedNames>
    <definedName name="_xlnm.Print_Titles" localSheetId="2">'Bontás, építőanyagok újrahasz.'!$1:$1</definedName>
    <definedName name="_xlnm.Print_Titles" localSheetId="18">'Épületgépészet'!$1:$1</definedName>
    <definedName name="_xlnm.Print_Titles" localSheetId="10">'Fa- és műanyag szerkezetek'!$1:$1</definedName>
    <definedName name="_xlnm.Print_Titles" localSheetId="7">'Fém- és könnyű épületszerkezet '!$1:$1</definedName>
    <definedName name="_xlnm.Print_Titles" localSheetId="19">'OPCIONÁLIS TÉTELEK'!$1:$1</definedName>
    <definedName name="_xlnm.Print_Titles" localSheetId="14">'Szigetelés'!$1:$1</definedName>
    <definedName name="_xlnm.Print_Titles" localSheetId="8">'Vakolás és rabicolás'!$1:$1</definedName>
  </definedNames>
  <calcPr fullCalcOnLoad="1"/>
</workbook>
</file>

<file path=xl/sharedStrings.xml><?xml version="1.0" encoding="utf-8"?>
<sst xmlns="http://schemas.openxmlformats.org/spreadsheetml/2006/main" count="568" uniqueCount="287">
  <si>
    <t>Munkanem megnevezése</t>
  </si>
  <si>
    <t>Anyag összege</t>
  </si>
  <si>
    <t>Díj összege</t>
  </si>
  <si>
    <t>Ssz.</t>
  </si>
  <si>
    <t>Tételszám</t>
  </si>
  <si>
    <t>Tétel szövege</t>
  </si>
  <si>
    <t>Menny.</t>
  </si>
  <si>
    <t>Egység</t>
  </si>
  <si>
    <t>Anyag egységár</t>
  </si>
  <si>
    <t>Díj egységre</t>
  </si>
  <si>
    <t>Anyag összesen</t>
  </si>
  <si>
    <t>Díj összesen</t>
  </si>
  <si>
    <t>21-011-11.6</t>
  </si>
  <si>
    <t>db</t>
  </si>
  <si>
    <t>Építési törmelék konténeres elszállítása, lerakása, lerakóhelyi díjjal, 8,0 m3-es konténerbe</t>
  </si>
  <si>
    <t>21-011-12</t>
  </si>
  <si>
    <t>m3</t>
  </si>
  <si>
    <t>Munkahelyi depóniából építési törmelék konténerbe rakása,  kézi erővel, önálló munka esetén elszámolva, konténer szállítás nélkül</t>
  </si>
  <si>
    <t>31-000-13.2</t>
  </si>
  <si>
    <t>m2</t>
  </si>
  <si>
    <t>Beton aljzatok, járdák bontása 10 cm vastagságig, kavicsbetonból, salakbetonból M01 rtg. átlag 5 cm vtg. lejtbetonok tetőn</t>
  </si>
  <si>
    <t>34-000-11.1.3</t>
  </si>
  <si>
    <t>Fémszerkezetű homlokzat függönyfal bontása, látszóbordás, 1001-1200 mm szélességű raszter között</t>
  </si>
  <si>
    <t>43-000-7</t>
  </si>
  <si>
    <t>m</t>
  </si>
  <si>
    <t>Szegélyek, párkány könyöklő bontása, 100 cm kiterített szélességig Homlokzati ablakpárkányok bontása</t>
  </si>
  <si>
    <t>43-000-8</t>
  </si>
  <si>
    <t>Falfedések egy vagy két vízorros, hajlatbádog bontása, 100 cm kiterített szélességig Attikafalak kétvízorros fallefedések bontása</t>
  </si>
  <si>
    <t>44-000-1.2</t>
  </si>
  <si>
    <t>Fa vagy műanyag nyílászáró szerkezetek bontása, ajtó, ablak vagy kapu, 2,01-4,00 m2 között Homlokzati fa ablakok bontása</t>
  </si>
  <si>
    <t>45-000-1.1.3</t>
  </si>
  <si>
    <t>Fém nyílászáró szerkezetek bontása, ajtó, ablak, kapu, 2,01 m2 felület felett Homlokzati fém ajtók bontása</t>
  </si>
  <si>
    <t>45-000-2.3</t>
  </si>
  <si>
    <t>Rácsok, korlátok, kerítések bontása, ablakrács Meglevő homlokzati ablakrácsok bontása</t>
  </si>
  <si>
    <t>46-000-1.5</t>
  </si>
  <si>
    <t>Felülvilágító kupola szerkezetek bontása Konyhaüzem tetőn a fogadó szerkezet megtatásával.</t>
  </si>
  <si>
    <t>21-011-11.9</t>
  </si>
  <si>
    <t>t</t>
  </si>
  <si>
    <t>Építési törmelék - veszélyes hulladék szakszerű elszállítása és ártalmatlanítása, (homlokzati azbeszt tartalmú burkolatok.)</t>
  </si>
  <si>
    <t>31-000-2.3.9</t>
  </si>
  <si>
    <t>Vasbeton fal bontása, 25 cm vastagság felett, Homlokzati szendvicspanel elemek"kivágása" a falnyílások növelésére. 2 db helyen Későbbiekben készülő statikai tervek szerinti technológiával készítve.</t>
  </si>
  <si>
    <t>42-000-6.5</t>
  </si>
  <si>
    <t>Egyéb bontások, Szerelt homlokzati azbeszt lapburkolatok bontása A bontás a környezet és munkavédelmi előírásoknak megfelelően végezve és deponálva</t>
  </si>
  <si>
    <t>45-000-3.5</t>
  </si>
  <si>
    <t>Egyéb épületlakatos szerkezetek bontása, Konzolos acél előtetők, polikarbonát borítással kompletten Méretek: 1,0x1,5 m ; 1,8x6,0 m; 1,8x6,0 m, 7,0x2,5 m 4 db, alapterülettel elszámolva.</t>
  </si>
  <si>
    <t>48-000-7</t>
  </si>
  <si>
    <t>Teljes felületen ragasztott EPDM  vagy műanyag lemez szigetelés, páratechnikai vagy párazáró réteg bontása, vízszintes vagy függőleges felületről Csapadékvíz elleni szigetelő rétegek komplettbontása  hőszigetelő rétegig M01 rtg.szerint</t>
  </si>
  <si>
    <t>48-000-19</t>
  </si>
  <si>
    <t>Tetőösszefolyók vagy oldalkifolyók bontása lombkosárral, összefolyóval összeépíthető ráccsal vagy anélkül, egy-vagy kéttagú tetőösszefolyók</t>
  </si>
  <si>
    <t>48-000-24.1</t>
  </si>
  <si>
    <t>Ragasztott rögzítésű hőszigetelő lemezek bontása, vízszintes felületről M01 rtg. 5+5 Nikepanel+Bonobit</t>
  </si>
  <si>
    <t>49-000-15</t>
  </si>
  <si>
    <t>Homlokzati árnyékoló bontása, A tornaterem meglévő függőleges acél rácsostartó és  drótüveg szerkezetű lamellás árnyékoló szerkezet komplett bontása. A tornaterem északi és keleti homlokzatán a függönyfalak előtt  (üveg már csak az északi oldalon van meg) komplett bontás. Árnyékoló felületi m2-ben elszámolva.</t>
  </si>
  <si>
    <t>Munkanem összesen:</t>
  </si>
  <si>
    <t>Bontás, építőanyagok újrahasznosítása</t>
  </si>
  <si>
    <t>15-012-21.2-0023003</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</si>
  <si>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0-12,00 m munkapadló magasság között pl. KRAUSE Stabilo homlokzati keretállvány 0,75 m padlószélességgel, 0-12,00 m munkapadló magasság között</t>
    </r>
  </si>
  <si>
    <t>Zsaluzás és állványozás</t>
  </si>
  <si>
    <t>30-050-1-0000100</t>
  </si>
  <si>
    <t>klt.</t>
  </si>
  <si>
    <t>Teljes épület statikai vizsgálata.</t>
  </si>
  <si>
    <t>30-050-1-0000200</t>
  </si>
  <si>
    <t>A C épület  Aula megrogyott lapostető szerkezetének helyrehozatala, a meglévő fa dúcolás kiváltása.</t>
  </si>
  <si>
    <t>30-050-1-0000300</t>
  </si>
  <si>
    <t>A épület, új AJ-06 ajtónál 30cm vastag vasbeton szendvicspanel  parapet kivágása, statikai vizsgálat alapján.  A statikai vizsgálat része a tételnek. Kivágandó felület: 210x150 cm.</t>
  </si>
  <si>
    <t>30-050-1-0000400</t>
  </si>
  <si>
    <t>A épület, új AJ-09 ajtónál 30cm vastag vasbeton szendvicspanel kivágása, statikai vizsgálat alapján.  A statikai vizsgálat része a tételnek. Kivágandó felület: 30x270 cm.</t>
  </si>
  <si>
    <t>30-050-1-0000500</t>
  </si>
  <si>
    <t>Új vasbeton előlépcsők vasalásának és alapozásának statikai  méretezése, a meglévő alapozással való együttdolgozás megoldásával. Összesen 3 db, méretei: 1,70x14,0x0,5 m; 2,0x4,30x0,5 m;  2,0x2,5x0,5 m.</t>
  </si>
  <si>
    <t>30-050-1-0000600</t>
  </si>
  <si>
    <t>Új előtetők statikai méretezése.  Összesen 6 db, méretei: 6,0x2,5x3,0 m; 2,5x2,0 3,0 m;  1,6x2,0x3,0 m; 1,6x6,0x3,0 m; 1,6x6,0x3,0 m; 1,7x5,0x3,0 m</t>
  </si>
  <si>
    <t>Szerkezetépítési munkák</t>
  </si>
  <si>
    <t>31-021-10.11.1.3-0241210</t>
  </si>
  <si>
    <t>31-030-17.1-0213342</t>
  </si>
  <si>
    <t>Födémfelület kiegyenlítése, 2-5 mm vastagságig gyorskötő habarccsal pl. HENKEL Ceresit Szilbeton Rapid cementbázisú, gyorskötő javítóhabarcs, Cikkszám: 1987549 Tetőfödémen  T-01 rtg.</t>
  </si>
  <si>
    <r>
      <t>Lépcső készítése vasbetonból, X0v(H), XC1, XC2, XC3 környezeti osztályú, kissé képlékeny vagy képlékeny konzisztenciájú betonból, betonszivattyús technológiával, vibrátoros tömörítéssel C25/30 - XC2 képlékeny kavicsbeton keverék CEM 42,5 pc. D</t>
    </r>
    <r>
      <rPr>
        <vertAlign val="subscript"/>
        <sz val="10"/>
        <color indexed="8"/>
        <rFont val="Times New Roman CE"/>
        <family val="0"/>
      </rPr>
      <t>max</t>
    </r>
    <r>
      <rPr>
        <sz val="10"/>
        <color indexed="8"/>
        <rFont val="Times New Roman CE"/>
        <family val="0"/>
      </rPr>
      <t xml:space="preserve"> = 16 mm, m = 6,6 finomsági modulussal Új előlépcső szerkezetek komplett kialkítással későbbiekben készülő szerkezeti tervek szerint, földmunkával, alapozással zsaluzással és burkolat kialakítással kompleten. 3 db helyen</t>
    </r>
  </si>
  <si>
    <t>Helyszíni beton és vasbeton munka</t>
  </si>
  <si>
    <t>33-001-1.2.1.3.1.1.2-0011251</t>
  </si>
  <si>
    <t>Teherhordó és kitöltő falazat készítése, pórusbeton termékekből, normál elemekből, 300 mm falvastagságban, 600x200x300 mm-es méretű kézi falazóelemből (fugavastagság 10 mm), falazó, meszes cementhabarcsba falazva YTONG Classic P2-0,5 GT jelű, 600x200x300 mm méretű elemekből, M 2,5 (Hf30-cm) falazó, meszes cementhabarcs Parapet befalazások</t>
  </si>
  <si>
    <t>Falazás és egyéb kőművesmunka</t>
  </si>
  <si>
    <t>34-011-1.1.4-2000010</t>
  </si>
  <si>
    <t>34-011-1.1.4-2000020</t>
  </si>
  <si>
    <t>34-011-1.1.4-2000110</t>
  </si>
  <si>
    <t>34-011-1.1.4-2000210</t>
  </si>
  <si>
    <t>34-011-1.1.4-2000220</t>
  </si>
  <si>
    <t>34-011-1.1.4-2000230</t>
  </si>
  <si>
    <t>34-011-1.1.4-2000240</t>
  </si>
  <si>
    <t>34-011-1.1.4-2000250</t>
  </si>
  <si>
    <t>34-011-1.1.4-2000260</t>
  </si>
  <si>
    <t>34-011-1.1.4-2000310</t>
  </si>
  <si>
    <t>34-011-1.1.4-2000320</t>
  </si>
  <si>
    <t>34-011-1.1.4-2000330</t>
  </si>
  <si>
    <t>34-011-1.1.4-2000340</t>
  </si>
  <si>
    <t>34-011-90</t>
  </si>
  <si>
    <t>Fém- és könnyű épületszerkezet szerelése</t>
  </si>
  <si>
    <t>36-003-1.1.1.1.1-0414710</t>
  </si>
  <si>
    <t>Oldalfalvakolat készítése, kézi felhordással, zsákos kiszerelésű szárazhabarcsból, sima, normál mész-cement vakolat, 1 cm vastagságban LB-Knauf PRÉMIUM kézi alapvakolat, Cikkszám: K00215011 Parapet befalazásoknál</t>
  </si>
  <si>
    <t>36-005-1.1.1.1.1-0411036</t>
  </si>
  <si>
    <t>Homlokzati kiegyenlítővakolat réteg készítése kézi felhordással, előkevert normál szárazhabarcsból, Homlokzati szendvicspanelek felületi egyenetlenségeinek a  kijavítása a teljes homlokzaton, szükség szerint.</t>
  </si>
  <si>
    <t>36-005-21.1.1.2-0415128</t>
  </si>
  <si>
    <t>Vékonyvakolatok, színvakolatok felhordása alapozott, előkészített felületre, gyári szárazhabarcsból, ásványi vékonyvakolat készítése egy rétegben, kapart, dörzsölt vagy gördülőszemcsés struktúrával, 1,5-2,5 mm szemcsemérettel Baumit Nemesvakolat extra, 2 mm vtg., alapfelületek Baumit 0398 - HBW64</t>
  </si>
  <si>
    <t>36-005-21.1.1.2-0415130</t>
  </si>
  <si>
    <t>Vékonyvakolatok, színvakolatok felhordása alapozott, előkészített felületre, gyári szárazhabarcsból, ásványi vékonyvakolat készítése egy rétegben, kapart, dörzsölt vagy gördülőszemcsés struktúrával, 1,5-2,5 mm szemcsemérettel Baumit Nemesvakolat extra, 2 mm vtg.,  Baumit 0019 - fehér</t>
  </si>
  <si>
    <t>36-005-21.1.1.2-0415132</t>
  </si>
  <si>
    <t>Vékonyvakolatok, színvakolatok felhordása alapozott, előkészített felületre, gyári szárazhabarcsból, ásványi vékonyvakolat készítése egy rétegben, kapart, dörzsölt vagy gördülőszemcsés struktúrával, 1,5-2,5 mm szemcsemérettel Baumit Nemesvakolat extra, 2 mm vtg.,  Baumit 0053 HBW59 - sárga</t>
  </si>
  <si>
    <t>36-005-21.1.1.2-0415134</t>
  </si>
  <si>
    <t>Vékonyvakolatok, színvakolatok felhordása alapozott, előkészített felületre, gyári szárazhabarcsból, ásványi vékonyvakolat készítése egy rétegben, kapart, dörzsölt vagy gördülőszemcsés struktúrával, 1,5-2,5 mm szemcsemérettel Baumit Nemesvakolat extra, 2 mm vtg.,  Baumit 0472 HBW49 - narancs</t>
  </si>
  <si>
    <t>36-005-21.1.1.2-0415136</t>
  </si>
  <si>
    <t>Vékonyvakolatok, színvakolatok felhordása alapozott, előkészített felületre, gyári szárazhabarcsból, ásványi vékonyvakolat készítése egy rétegben, kapart, dörzsölt vagy gördülőszemcsés struktúrával, 1,5-2,5 mm szemcsemérettel Baumit Nemesvakolat extra, 2 mm vtg.,  Baumit 0492 HBW30 - sötét narancs</t>
  </si>
  <si>
    <t>36-007-9.2-0418299</t>
  </si>
  <si>
    <t>Lábazati vakolatok; díszítő és lábazati műgyantás kötőanyagú vakolatréteg felhordása, kézi erővel, vödrös kiszerelésű anyagból Terranova diszítő lábazati vakolat, antracit Terranova Ral 7016</t>
  </si>
  <si>
    <t>36-011-6-0391213</t>
  </si>
  <si>
    <t>Üvegszövet háló elhelyezése, függőleges, vízszintes, ferde vagy íves felületen Baumit felirat nélküli üvegszövet, Cikkszám: 956199</t>
  </si>
  <si>
    <t>36-011-7-0391231</t>
  </si>
  <si>
    <t>Üvegszövet háló beágyazása, függőleges, vízszintes,  ferde vagy íves felületen Baumit StarContact ragasztótapasz, Cikkszám: 156101 Vékonyvakolatok alatt teljes felületen</t>
  </si>
  <si>
    <t>36-014-1.5</t>
  </si>
  <si>
    <t>Homlokzati felületképzés homlokzati panelek hézagainak szigetelő habbal történő kitöltése tömítése, a teljes homlokzaton szükség szerint.</t>
  </si>
  <si>
    <t>Vakolás és rabicolás</t>
  </si>
  <si>
    <t>43-003-10.1.2.2-0420512</t>
  </si>
  <si>
    <t>Kétvízorros falfedés, egyenesvonalú kivitelben, színes műanyagbevonatú horganyzott acéllemezből, 51-100 cm kiterített szélességig, Ral 7016 színben pl. SWEDSTEEL SSZ élhajlított PE25 bevonatos, 0,6 mm vtg. acél szegélylemez 551-600 mm kiterített szélességben, anyagminőség: S250GD+Z275, bevonat: 25µm PE, lemezvtg.: 0,6 mm, hossz: 1000-4000 mm</t>
  </si>
  <si>
    <t>43-003-10.1.2.2-0420517</t>
  </si>
  <si>
    <t>Kétvízorros falfedés dilatácival kialakítva, egyenesvonalú kivitelben, színes műanyagbevonatú horganyzott acéllemezből, 51-100 cm kiterített szélességig, Ral 7016 színben SWEDSTEEL SSZ élhajlított PE25 bevonatos, 0,6 mm vtg. acél szegélylemez 801-850 mm kiterített szélességben, anyagminőség: S250GD+Z275, bevonat: 25µm PE, lemezvtg.: 0,6 mm, hossz: 1000-4000 mm</t>
  </si>
  <si>
    <t>43-002-30</t>
  </si>
  <si>
    <t>Vésztúlfolyó kialakítása lapos tetőknél a járulékos munkákkal  együtt kompletten kialakítva.</t>
  </si>
  <si>
    <t>43-090-6-0750000</t>
  </si>
  <si>
    <t>Fémlemez fedések javítása meglévő épületbádogos szerkezeten, horganyzott vagy horganylemezen Előtetők fémlemez fedésének szükség szerinti javítása.</t>
  </si>
  <si>
    <t>Bádogozás</t>
  </si>
  <si>
    <t>44-011-1.1.2-0200010</t>
  </si>
  <si>
    <t>44-011-1.1.2-0200020</t>
  </si>
  <si>
    <t>44-011-1.1.2-0200030</t>
  </si>
  <si>
    <t>44-011-1.1.2-0200040</t>
  </si>
  <si>
    <t>44-011-1.1.2-0200050</t>
  </si>
  <si>
    <t>44-011-1.1.2-0200060</t>
  </si>
  <si>
    <t>44-011-1.1.2-0200070</t>
  </si>
  <si>
    <t>44-011-1.1.2-0200080</t>
  </si>
  <si>
    <t>44-011-1.1.2-0200090</t>
  </si>
  <si>
    <t>44-012-1.1.1.4.1-0010010</t>
  </si>
  <si>
    <t>44-012-1.1.1.4.1-0010020</t>
  </si>
  <si>
    <t>44-012-1.1.1.4.1-0010030</t>
  </si>
  <si>
    <t>44-012-1.1.1.4.1-0010040</t>
  </si>
  <si>
    <t>44-012-1.1.1.4.1-0010050</t>
  </si>
  <si>
    <t>44-012-1.1.1.4.1-0010060</t>
  </si>
  <si>
    <t>44-012-1.1.1.4.1-0010070</t>
  </si>
  <si>
    <t>44-012-1.1.1.4.1-0010080</t>
  </si>
  <si>
    <t>44-012-1.1.1.4.1-0010090</t>
  </si>
  <si>
    <t>44-008-1</t>
  </si>
  <si>
    <t>Felületkezelt fa lécburkolat készítése Meglevő előtetők mennyezeti felületén - 3 db</t>
  </si>
  <si>
    <t>Fa- és műanyag szerkezet elhelyezése</t>
  </si>
  <si>
    <t>45-004-4.1-0990210</t>
  </si>
  <si>
    <t>Betétrács, ablakrács gyártása és elhelyezése vb. panelbe, dübeles rögzítéssel 50,00 kg/db tömegig Vagyonvédelmi ablakrács Konszignációs jel: L-01(1) Méret: 600/1200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</si>
  <si>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45-004-4.1-0990220</t>
  </si>
  <si>
    <t>Betétrács, ablakrács gyártása és elhelyezése vb. panelbe, dübeles rögzítéssel 50,00 kg/db tömegig Vagyonvédelmi ablakrács Konszignációs jel: L-01(2) Méret: 900/1200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</si>
  <si>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45-004-4.1-0990230</t>
  </si>
  <si>
    <t>Betétrács, ablakrács gyártása és elhelyezése vb. panelbe, dübeles rögzítéssel 50,00 kg/db tömegig Vagyonvédelmi ablakrács Konszignációs jel: L-01(3) Méret: 2100/1200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</si>
  <si>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45-004-4.1-0990240</t>
  </si>
  <si>
    <t>Betétrács, ablakrács gyártása és elhelyezése vb. panelbe, dübeles rögzítéssel 50,00 kg/db tömegig Vagyonvédelmi ablakrács Konszignációs jel: L-01(4) Méret: 800/1800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</si>
  <si>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45-004-4.1-0990250</t>
  </si>
  <si>
    <t>Betétrács, ablakrács gyártása és elhelyezése vb. panelbe, dübeles rögzítéssel 50,00 kg/db tömegig Vagyonvédelmi ablakrács Konszignációs jel: L-01(5) Méret: 900/1800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</si>
  <si>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45-004-4.1-0990260</t>
  </si>
  <si>
    <t>Betétrács, ablakrács gyártása és elhelyezése vb. panelbe, dübeles rögzítéssel 50,00 kg/db tömegig Vagyonvédelmi ablakrács Konszignációs jel: L-01(6) Méret: 2100/1800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</si>
  <si>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45-004-4.1-0990270</t>
  </si>
  <si>
    <t>Betétrács, ablakrács gyártása és elhelyezése vb. panelbe, dübeles rögzítéssel 50,00 kg/db tömeg felett Vagyonvédelmi ablakrács Konszignációs jel: L-01(7) Méret: 3900/2100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</si>
  <si>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45-004-4.1-0990280</t>
  </si>
  <si>
    <t>Betétrács, ablakrács gyártása és elhelyezése vb. panelbe, dübeles rögzítéssel 50,00 kg/db tömeg felett Vagyonvédelmi ablakrács Konszignációs jel: L-01(8) Méret: 7000/2100 mm Helye: földszinti ablakok előtt, kivéve belső udvar Anyaga: 10x10mm függőleges acél pálcák, keretben,  maximális köz 120 mm Felületkezelés: 2x mázolt Szín: RAL 7016  földszinti ablakok előtt, kivéve belső udvar 10x10mm függőleges acél pálcák, keretben maximális köz 12 cm 2x mázolt RAL 7016</t>
  </si>
  <si>
    <t>45-005-2.2-0180400</t>
  </si>
  <si>
    <t>Egyéb épületlakatos szerkezetek elhelyezése, Acél tetőlétra, hátvédő korláttal, 600 mm-széles, szögacél oldallal, 18 mm átmérőjű gömbvas fokokkal Konszignációs jel: L-03 (1) Méret: 3300 mm Felületkezelés: 2x mázolt RAL 7016 színben Kialakítás: idomacél profilokbó, 60 cm széleséggel, hátvédő korláttal Szabvány: DIN-E N -131-2, DIN 18799-1</t>
  </si>
  <si>
    <t>45-005-2.2-0180410</t>
  </si>
  <si>
    <t>Egyéb épületlakatos szerkezetek elhelyezése, Acél tetőlétra, hátvédő korláttal, 600 mm-széles, szögacél oldallal, 18 mm átmérőjű gömbvas fokokkal Konszignációs jel: L-03 (2) Méret: 4300 mm Felületkezelés: 2x mázolt RAL 7016 színben Kialakítás: idomacél profilokbó, 60 cm széleséggel, hátvédő korláttal Szabvány: DIN-E N -131-2, DIN 18799-1</t>
  </si>
  <si>
    <t>Fém nyílászáró és épületlakatos-szerkezet elhelyezése</t>
  </si>
  <si>
    <t>46-005-111.1.8.1-0293581</t>
  </si>
  <si>
    <t>Felülvilágító kupola beszerzése és elhelyezése, Műanyag felülvilágító szerkezet beépítése, polikarbonát kupolával, Eberspacher WEMALUX M típus,  Méret: 90x90cm. Alátét szerkezet és gépészeti kiszellőzés  megtartásával, fix kivitelben.</t>
  </si>
  <si>
    <t>46-032-1.2.2</t>
  </si>
  <si>
    <t>Pontmegfogásos előtető szerkezetek készítése szerkezet építési terveknek megfelelően acél tartószekezettel együtt kompletten. Készül 5 helyen</t>
  </si>
  <si>
    <t>Üvegezés</t>
  </si>
  <si>
    <t>47-021-12.2.6</t>
  </si>
  <si>
    <t>Előtető acélszerkezetek felületének felújítása. Rozsdátlanítás, korrozió védelem és 2x-i fedőmázolás 3 db szerkezet</t>
  </si>
  <si>
    <t>Felületképzés</t>
  </si>
  <si>
    <t>48-005-1.4.1.1-0413493</t>
  </si>
  <si>
    <t>Csapadékvíz elleni szigetelés; Vízszintes felületen, egy rétegben, minimum 1,0 mm vastag lágy PVC vagy PIB lemezzel, átlapolások forrólevegős hegesztésével SICOFOL S 1,2 mm szöveterősítés nélküli, UV-sugárzás álló  PVC-lemez csapadékvíz elleni szigetelés az átfedésekben  mechanikailag rögzítve, forró levegős hegesztéssel  felületfolytonosítva, attika falakra felvezetve.</t>
  </si>
  <si>
    <t>48-005-1.41.1.1-0095883</t>
  </si>
  <si>
    <t>Csapadékvíz elleni szigetelés; Alátét- és elválasztó rétegek beépítése, védőlemez-, műanyagfátyol-, fólia vagy műanyagfilc egy rétegben, átlapolással, rögzítés nélkül, vízszintes felületen PERDURA T 200 - 200 g/m2 felülettömegű PES geotextil védő-elválasztóréteg</t>
  </si>
  <si>
    <t>48-007-11.1.1.1-0091158</t>
  </si>
  <si>
    <t>Lapostető hő- és hangszigetelése; Egyenes rétegrendű nemjárható lapostetőn vagy extenzív zöldtetőn,  vízszintes és függőleges felületen egy rétegben, expandált polisztirolhab hőszigetelő lemezzel MASTERPLAST Isomaster EPS-150 expandált polisztirol keményhab hőszigetelő lemez 1000x500x100 mm, Cikkszám: 0501-15010000</t>
  </si>
  <si>
    <t>48-007-11.11.1-0090756</t>
  </si>
  <si>
    <t>48-007-21.1.1.1-0092697</t>
  </si>
  <si>
    <t>Külső fal; Homlokzati fal hő- és hangszigetelése, falazott vagy monolit vasbeton szerkezeten,  függőleges felületen, (rögzítés külön tételben) vékonyvakolat alatti üveggyapot vagy kőzetgyapot lemezzel ROCKWOOL Frontrock Max E vakolható, inhomogén kőzetgyapot lemez 100 mm Tűzgát nyílászárók felett és villámvédelmi levezetéseknél</t>
  </si>
  <si>
    <t>48-007-21.1.1.2-0093278</t>
  </si>
  <si>
    <t>Külső fal; Homlokzati fal hő- és hangszigetelése, falazott vagy monolit vasbeton szerkezeten, függőleges felületen, vékonyvakolat alatti méretstabil expandált polisztirolhab lemezzel. BACHL Nikecell EPS 80H homlokzati expandált polisztirol  keményhab hőszigetelő lemez, vtg. 100 mm A rögzítés ragasztással és dübelezéssel, szegélyprofilokkal történik.  A meglévő dilatációs hézagokat a hőszigetelő rendszerben is ki kell alakítani a megfelelő rendszerprofilokkal. A mechanikai rögzítést  csak minősített dübelekkel szabad végezni (6 db/m2).  A többszintes épületrészeknél és a tornateremnél a dübelek sűrítése szükséges a sarkoknál. A hőszigetelő táblákat eltolva, kötésben kell elhelyezni.</t>
  </si>
  <si>
    <t>48-007-21.21.1-0113279</t>
  </si>
  <si>
    <t>Külső fal; Hőszigetelések épületlábazaton vagy koszorún, foltonként ragasztva, egy rétegben, extrudált polisztirolhab lemezzel pl. AUSTROTHERM XPS TOP P extrudált polisztirolhab hőszigetelő lemez, 615x1265x50 mm A C épület - Aula lábazat kialakításánál , 40 cm magasságáig.</t>
  </si>
  <si>
    <r>
      <t>Lapostető hő- és hangszigetelése; Egyenes rétegrendű lapostetők lejtésképzése expandált polisztirolhab lemezzel ISOVER EPS 150 S 5 polisztirolhab lemez 50 mm, λ</t>
    </r>
    <r>
      <rPr>
        <vertAlign val="subscript"/>
        <sz val="10"/>
        <color indexed="8"/>
        <rFont val="Times New Roman CE"/>
        <family val="0"/>
      </rPr>
      <t>D</t>
    </r>
    <r>
      <rPr>
        <sz val="10"/>
        <color indexed="8"/>
        <rFont val="Times New Roman CE"/>
        <family val="0"/>
      </rPr>
      <t xml:space="preserve"> =0,032 (W/mK) 1000*500 mm lemezméret, egyenes él</t>
    </r>
  </si>
  <si>
    <t>Szigetelés</t>
  </si>
  <si>
    <t>49-011-3-0100100</t>
  </si>
  <si>
    <t>Méretre készített külső fix fém lamellás árnyékoló készítése Toranterm déli odalán Konszignációs jel: LA-01 Méret: 600/2900 mm Anyaga: hajlított acéllemez "Z" profil, ferde acél árnyékoló lamellák, meglévő acél rácsostartó szerkzethez rögzítve Felületkezelés: porszórt RAL 7016 Meglévő acél rácsostartó szerkzet felületkezelésének felújításával  együtt kompletten kialakítva.</t>
  </si>
  <si>
    <t>49-011-3-0100200</t>
  </si>
  <si>
    <t>Méretre készített egyedi külső fix fém lamellás árnyékoló készítése Toranterm nyugati odalán Konszignációs jel: LA-02 Méret: 900/2900 mm Anyaga: hajlított acéllemez "Z" profil, ferde acél árnyékoló lamellák, meglévő acél rácsostartó szerkzethez rögzítve Felületkezelés: porszórt RAL 7016 Meglévő acél rácsostartó szerkzet felületkezelésének felújításával  együtt kompletten kialakítva.</t>
  </si>
  <si>
    <t>49-011-3-0100300</t>
  </si>
  <si>
    <t>Méretre készített egyedi külső fix fém lamellás árnyékoló készítése Toranterm déli és nyugati odalán Konszignációs jel: LA-03 Méret: 2400/2900 mm Anyaga: hajlított acéllemez "Z" profil, ferde acél árnyékoló lamellák, meglévő acél rácsostartó szerkzethez rögzítve Felületkezelés: porszórt RAL 7016 Meglévő acél rácsostartó szerkzet felületkezelésének felújításával  együtt kompletten kialakítva.</t>
  </si>
  <si>
    <t>Árnyékolók beépítése</t>
  </si>
  <si>
    <t>71-000-2.1</t>
  </si>
  <si>
    <t>Villámhárító leszerelése, felfogó vezeték lapostetőről</t>
  </si>
  <si>
    <t>71-000-2.3.1</t>
  </si>
  <si>
    <t>Villámhárító leszerelése, levezető vezeték leszerelése, téglafalról</t>
  </si>
  <si>
    <t>71-012-1</t>
  </si>
  <si>
    <t>Villám- és érintésvédelmi mérés elvégzése, jegyzőkönyv készítése</t>
  </si>
  <si>
    <t>71-013-1.2.1-0500000</t>
  </si>
  <si>
    <t>Villámhárító felfogóvezető szerelése, Villámhárító felfogóvezeték szerelése tartók beépítésével, lapos tetőn, köracélból átm. 10 mm</t>
  </si>
  <si>
    <t>71-013-1.2.1-0500010</t>
  </si>
  <si>
    <t>Villámhárító szerelvények szerelése, Bekötő bilincs bádogszegélyhez</t>
  </si>
  <si>
    <t>71-013-1.2.1-0500020</t>
  </si>
  <si>
    <t>Villámhárító szerelvények szerelése, Villámhárító bilincs szerelése,összekötő vezetékhez, acélszerkezethez, kémény 400 mm</t>
  </si>
  <si>
    <t>71-013-1.2.1-0500030</t>
  </si>
  <si>
    <t>Villámhárító szerelvények szerelése, Betongúla szerelése beépített bilinccsel, szigetelő alátéttel  200x200x100 mm</t>
  </si>
  <si>
    <t>72-011-1.2</t>
  </si>
  <si>
    <t>Bejárat világítás kiépítése E-02 terv szerint</t>
  </si>
  <si>
    <t>72-011-1.3</t>
  </si>
  <si>
    <t>B épület vagyonvédelmi hálózat kiépítése Ev-03 és Ev-04 terv szerint</t>
  </si>
  <si>
    <t>81-015-1-0000100</t>
  </si>
  <si>
    <t>Teljes épület gépészeti rendszerének felülvizsgálata:  víz-csatorna, HMV, szellőző rendszer.</t>
  </si>
  <si>
    <t>81-015-1-0000200</t>
  </si>
  <si>
    <t>Épület gépész közműveinek szétválasztása külön mérhető körökre, felhasználás jellege és tulajdonos igényei szerint.  Közművek: víz, csatorna, gáz, FŐTÁV.</t>
  </si>
  <si>
    <t>81-015-1-0000300</t>
  </si>
  <si>
    <t>Lapostetők vízelvezető rendszerének komplett cseréje, összefolyók, függőleges ejtőcsövek, pinceszinti vízszintes gyűjtő vezetékek, stb.  A kibontott vezetékek okozta falazat és gipszkarton helyreállítását  a tétel tartalmazza.</t>
  </si>
  <si>
    <t>81-015-1-0000400</t>
  </si>
  <si>
    <t>A főzőkonyha homlokzati nyílászáró csere miatt szükséges gáz  gépészeti rendszer felülvizsgálata, és a szükséges átalakítás elvégzése.  A tétel tartalmazza a gáztervet, a terv engedélyeztetését,  tovább a szükséges átalakítása munkálatokat.</t>
  </si>
  <si>
    <t>81-015-1-0000500</t>
  </si>
  <si>
    <t>A főzőkonyha homlokzati nyílászáró csere miatt szükséges  szellőző rendszer kiépítése az új gáz tervekkel összefüggésben.  A tétel tartalmazza rendszer tervezését, engedélyeztetését  és az átalakítás kivitelezését.</t>
  </si>
  <si>
    <t>81-015-1-0000600</t>
  </si>
  <si>
    <t>Acél radiátorok áthelyezése, AB-06 ablakok előtt.  A meglévő talpon álló és ablakszerkezethez rögzített radiátorok  bontása és visszaépítése 90°-kal elforgatva, falra rögzítéssel. Ablakonként 1-1 db.</t>
  </si>
  <si>
    <t>81-015-1-0000700</t>
  </si>
  <si>
    <t>Acél radiátorok bontása és visszaépítése.  AB-07 és AB-08 ablakok előtt. A meglévő talpon álló és ablakszerkezethez rögzített radiátorok bontása, és visszaépítése  az új parapet falra rögzítéssel.  Ablakonként 3-3 db.</t>
  </si>
  <si>
    <t>Összesen:</t>
  </si>
  <si>
    <t xml:space="preserve">                                                                              </t>
  </si>
  <si>
    <t>Költségvetés főösszesítő</t>
  </si>
  <si>
    <t>Megnevezés</t>
  </si>
  <si>
    <t>Anyagköltség</t>
  </si>
  <si>
    <t>Díjköltség</t>
  </si>
  <si>
    <t>1. Építmény közvetlen költségei</t>
  </si>
  <si>
    <t>2.1 ÁFA vetítési alap</t>
  </si>
  <si>
    <t>2.2 ÁFA</t>
  </si>
  <si>
    <t>3.  A munka ára</t>
  </si>
  <si>
    <t>1042 Budapest, Árpád út 161-163. Hrsz.: 71329/20</t>
  </si>
  <si>
    <t>ISKOLA ÉPÜLET FELÚJÍTÁSA</t>
  </si>
  <si>
    <t>Tender terv</t>
  </si>
  <si>
    <t xml:space="preserve">Készült: 2017.június                                                                    </t>
  </si>
  <si>
    <t>Villámvédelem</t>
  </si>
  <si>
    <t>Villanyszerelés</t>
  </si>
  <si>
    <t>Épületgépészeti munkák</t>
  </si>
  <si>
    <t>4. Opcionális tételek</t>
  </si>
  <si>
    <t>5.1 ÁFA vetítési alap</t>
  </si>
  <si>
    <t>5.2 ÁFA</t>
  </si>
  <si>
    <t>6.  A munka ára</t>
  </si>
  <si>
    <t>Opcionális tételek összesen:</t>
  </si>
  <si>
    <t>45-005-2.2-</t>
  </si>
  <si>
    <t xml:space="preserve">Egyéb épületlakatos szerkezetek elhelyezése, Mobil alumínium fellépő lépcső az AB-08 alacsony parapteű ablakokon való átlépéshez, a tetőkre való kijutáshoz. 2 fellépés, csúszásmentes bordázott lábdugókkal, pl. Krause Monto Rolly. </t>
  </si>
  <si>
    <r>
      <t xml:space="preserve">Fém kültéri nyílászárók gyártása éselhelyezése előre kihagyott falnyílásba, hőszigetelt, fokozott légzárású bejárati ajtó, tömítéssel (szerelvényezve, finom beállítással) Tömör fém lemez ajtó, felülvilágítóvall Konszignációs jel: </t>
    </r>
    <r>
      <rPr>
        <b/>
        <sz val="10"/>
        <color indexed="8"/>
        <rFont val="Times New Roman CE"/>
        <family val="0"/>
      </rPr>
      <t>AJ-03</t>
    </r>
    <r>
      <rPr>
        <sz val="10"/>
        <color indexed="8"/>
        <rFont val="Times New Roman CE"/>
        <family val="0"/>
      </rPr>
      <t xml:space="preserve"> Névleges méret: 240/270 cm Gyártmány, típus: fém ajtó Tok és szárny: szögletes, 2x porszórt, RAL 7016 2 tömítési pont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4-16-4 LOW-E, Ug=1,0W/m2K Betétezés: - Vasalat: pánt: MACO egykezes működtetéső rejtett vasalat, hibásműködés-gátlás, résszellőző opcionális zár: MABISZ minősített biztonsági zár kilincs: műanyag fehér küszöb, vízvető: fém küszöb Kiegészítők: - Nyitásmód: két nyíló tömör szárny, fix felülvilágítóval mindkét ajtószárny kifelé nyílik.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</si>
  <si>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t>Homlokzati függönyfalrendszer felújítása, A homlokzati függönyfal csere helyett a meglévő függönyfal rendszer felújítása, az acél szerkezetek csiszolásával és 2 rétegű mázolásával (RAL 7016),  a nyíló vasalatok beállításával, passzításával, valamint a sérült üvegszerkezetek cseréjével (30%).</t>
  </si>
  <si>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 xml:space="preserve">AB-04 </t>
    </r>
    <r>
      <rPr>
        <sz val="10"/>
        <color indexed="8"/>
        <rFont val="Times New Roman CE"/>
        <family val="0"/>
      </rPr>
      <t>Névleges méret: 90/180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</si>
  <si>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AB-09</t>
    </r>
    <r>
      <rPr>
        <sz val="10"/>
        <color indexed="8"/>
        <rFont val="Times New Roman CE"/>
        <family val="0"/>
      </rPr>
      <t xml:space="preserve"> Névleges méret: 720/210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és felül fix Megjegyzés: Alul parapet befalazás.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</si>
  <si>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AB-08</t>
    </r>
    <r>
      <rPr>
        <sz val="10"/>
        <color indexed="8"/>
        <rFont val="Times New Roman CE"/>
        <family val="0"/>
      </rPr>
      <t xml:space="preserve"> Névleges méret: 390/230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és felül fix Megjegyzés: Alul parapet befalazás.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</si>
  <si>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 xml:space="preserve">AB-07 </t>
    </r>
    <r>
      <rPr>
        <sz val="10"/>
        <color indexed="8"/>
        <rFont val="Times New Roman CE"/>
        <family val="0"/>
      </rPr>
      <t>Névleges méret: 390/210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és felül fix Megjegyzés: Alul parapet befalazás.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</si>
  <si>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AB-06</t>
    </r>
    <r>
      <rPr>
        <sz val="10"/>
        <color indexed="8"/>
        <rFont val="Times New Roman CE"/>
        <family val="0"/>
      </rPr>
      <t xml:space="preserve"> Névleges méret: 90/180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Megjegyzés: Alul parapet befalazás, oldalt toktoldóval ábra szerint.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</si>
  <si>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AB-05</t>
    </r>
    <r>
      <rPr>
        <sz val="10"/>
        <color indexed="8"/>
        <rFont val="Times New Roman CE"/>
        <family val="0"/>
      </rPr>
      <t xml:space="preserve"> Névleges méret: 210/180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és nyíló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</si>
  <si>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AB-03</t>
    </r>
    <r>
      <rPr>
        <sz val="10"/>
        <color indexed="8"/>
        <rFont val="Times New Roman CE"/>
        <family val="0"/>
      </rPr>
      <t xml:space="preserve"> Névleges méret: 210/120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és nyíló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</si>
  <si>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AB-02</t>
    </r>
    <r>
      <rPr>
        <sz val="10"/>
        <color indexed="8"/>
        <rFont val="Times New Roman CE"/>
        <family val="0"/>
      </rPr>
      <t xml:space="preserve"> Névleges méret: 90/120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</si>
  <si>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hőszigetelt, fokozott légzárású ablak gyártása és elhelyezése előre kihagyott falnyílásba, tömítéssel (szerelvényezve, finombeállítással) Műanyag ablak Konszignációs jel: </t>
    </r>
    <r>
      <rPr>
        <b/>
        <sz val="10"/>
        <color indexed="8"/>
        <rFont val="Times New Roman CE"/>
        <family val="0"/>
      </rPr>
      <t xml:space="preserve">AB-01 </t>
    </r>
    <r>
      <rPr>
        <sz val="10"/>
        <color indexed="8"/>
        <rFont val="Times New Roman CE"/>
        <family val="0"/>
      </rPr>
      <t>Névleges méret: 60/120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egykezes működtetéső rejtett vasalat, hibásműködés-gátlás, résszellőző opcionális zár: - kilincs: műanyag fehér küszöb, vízvető: szél stop funkció Kiegészítők: résszellőző Nyitásmód: bukó/nyíló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</si>
  <si>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Fém kültéri nyílászárók gyártása éselhelyezése előre kihagyott falnyílásba, hőszigetelt, fokozott légzárású bejárati ajtó, tömítéssel (szerelvényezve, finom beállítással) Fém bejárati ajtó Konszignációs jel: </t>
    </r>
    <r>
      <rPr>
        <b/>
        <sz val="10"/>
        <color indexed="8"/>
        <rFont val="Times New Roman CE"/>
        <family val="0"/>
      </rPr>
      <t>AJ-08</t>
    </r>
    <r>
      <rPr>
        <sz val="10"/>
        <color indexed="8"/>
        <rFont val="Times New Roman CE"/>
        <family val="0"/>
      </rPr>
      <t xml:space="preserve"> Névleges méret: 220/210 cm Gyártmány, típus: SCHÜCO FW 50+, porszórt RAL 7016, Tok és szárny: SCHÜCO FW 50+, porszórt RAL 7016 Uw=1,5 W/m2K Falszerkezet: fém függönyfal szélfogó dobozolás Akusztikai követelmény: 33 dB Üvegezés: 4-16-4 LOW-E, Ug=1,0W/m2K Betétezés: - Vasalat: pánt: SCHÜCO gyári típus zár: MABISZ minősített biztonsági zár kilincs, fém küszöb Kiegészítők: egy szárnyon vésznyitó Nyitásmód: kifelé nyíló kétszárnyú nyíló ajtó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</si>
  <si>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A épület, lépcsőház, keleti oldal Konszignációs jel: </t>
    </r>
    <r>
      <rPr>
        <b/>
        <sz val="10"/>
        <color indexed="8"/>
        <rFont val="Times New Roman CE"/>
        <family val="0"/>
      </rPr>
      <t>FA-01</t>
    </r>
    <r>
      <rPr>
        <sz val="10"/>
        <color indexed="8"/>
        <rFont val="Times New Roman CE"/>
        <family val="0"/>
      </rPr>
      <t xml:space="preserve"> Névleges méret: 5400/13950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terven jelölt üvegtáblákon savmart fóliázás Nyitásmód: bukó, fix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</si>
  <si>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A épület, lépcsőház, nyugati oldal Konszignációs jel: </t>
    </r>
    <r>
      <rPr>
        <b/>
        <sz val="10"/>
        <color indexed="8"/>
        <rFont val="Times New Roman CE"/>
        <family val="0"/>
      </rPr>
      <t>FA-02</t>
    </r>
    <r>
      <rPr>
        <sz val="10"/>
        <color indexed="8"/>
        <rFont val="Times New Roman CE"/>
        <family val="0"/>
      </rPr>
      <t xml:space="preserve"> Névleges méret: 5400/5250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 Nyitásmód: bukó, fix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</si>
  <si>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B épület, lépcsőház, keleti oldal Konszignációs jel: </t>
    </r>
    <r>
      <rPr>
        <b/>
        <sz val="10"/>
        <color indexed="8"/>
        <rFont val="Times New Roman CE"/>
        <family val="0"/>
      </rPr>
      <t>FB-01</t>
    </r>
    <r>
      <rPr>
        <sz val="10"/>
        <color indexed="8"/>
        <rFont val="Times New Roman CE"/>
        <family val="0"/>
      </rPr>
      <t xml:space="preserve"> Névleges méret: 5400/5250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 Nyitásmód: bukó, fix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</si>
  <si>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C Aula, déli homlokazton nyaktag Konszignációs jel: </t>
    </r>
    <r>
      <rPr>
        <b/>
        <sz val="10"/>
        <color indexed="8"/>
        <rFont val="Times New Roman CE"/>
        <family val="0"/>
      </rPr>
      <t xml:space="preserve">FC-01 </t>
    </r>
    <r>
      <rPr>
        <sz val="10"/>
        <color indexed="8"/>
        <rFont val="Times New Roman CE"/>
        <family val="0"/>
      </rPr>
      <t>Névleges méret: 2400/5800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 Nyitásmód: bukó/nyíló, fix Megjegyzés: osztás kialakítása a meglévővel megegyező módon sarkosan kapcsolódó függönyfal: FC-02, eltérő oldalon (ld. homlokzat) toktoldó a hőszigetelés miatt.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</si>
  <si>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C Aula Konszignációs jel: </t>
    </r>
    <r>
      <rPr>
        <b/>
        <sz val="10"/>
        <color indexed="8"/>
        <rFont val="Times New Roman CE"/>
        <family val="0"/>
      </rPr>
      <t>FC-02</t>
    </r>
    <r>
      <rPr>
        <sz val="10"/>
        <color indexed="8"/>
        <rFont val="Times New Roman CE"/>
        <family val="0"/>
      </rPr>
      <t xml:space="preserve"> Névleges méret: 5400/2400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 Nyitásmód: fix Megjegyzés: osztás kialakítása a meglévővel megegyező módon sarkosan kapcsolódó függönyfal: FC-01 és FC-03, eltérő oldalon (ld. homlokzat) toktoldó a hőszigetelés miatt.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</si>
  <si>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C Aula, déli homlokzat főbejárat Konszignációs jel: </t>
    </r>
    <r>
      <rPr>
        <b/>
        <sz val="10"/>
        <color indexed="8"/>
        <rFont val="Times New Roman CE"/>
        <family val="0"/>
      </rPr>
      <t>FC-03</t>
    </r>
    <r>
      <rPr>
        <sz val="10"/>
        <color indexed="8"/>
        <rFont val="Times New Roman CE"/>
        <family val="0"/>
      </rPr>
      <t xml:space="preserve"> Névleges méret: 10200/5800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motoros távnyitó a fenti ablakokhoz Nyitásmód: bukó, fix Megjegyzés: osztás kialakítása a meglévővel megegyező módon sarkosan kapcsolódó függönyfal: FC-02,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</si>
  <si>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C Aula, északi homlokzaton nyaktag Konszignációs jel: </t>
    </r>
    <r>
      <rPr>
        <b/>
        <sz val="10"/>
        <color indexed="8"/>
        <rFont val="Times New Roman CE"/>
        <family val="0"/>
      </rPr>
      <t>FC-04</t>
    </r>
    <r>
      <rPr>
        <sz val="10"/>
        <color indexed="8"/>
        <rFont val="Times New Roman CE"/>
        <family val="0"/>
      </rPr>
      <t xml:space="preserve"> Névleges méret: 2400/5800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MABISZ biztonsági zár kilincs: SCHÜCO gyári típus küszöb, fém küszöb Kiegészítők: - Nyitásmód: kifelé nyíló kétszárnyú ajtó, fix Megjegyzés: osztás kialakítása a meglévővel megegyező módon sarkosan kapcsolódó függönyfal: FC-05, eltérő oldalon (ld. homlokzat) toktoldó a hőszigetelés miatt.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</si>
  <si>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Látszóbordás alumínium homlokzat építése előkészített szerkezetből, alsó és felső osztóbordával, konzolos rögzítéssel, derékszögű kapcsolódási pontok esetén. Felár a felújításhoz képest! Alumínium függönyfal, C Aula,  Konszignációs jel:</t>
    </r>
    <r>
      <rPr>
        <b/>
        <sz val="10"/>
        <color indexed="8"/>
        <rFont val="Times New Roman CE"/>
        <family val="0"/>
      </rPr>
      <t xml:space="preserve"> FC-05</t>
    </r>
    <r>
      <rPr>
        <sz val="10"/>
        <color indexed="8"/>
        <rFont val="Times New Roman CE"/>
        <family val="0"/>
      </rPr>
      <t xml:space="preserve"> Névleges méret: 10200/2400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 kilincs: SCHÜCO gyári típus küszöb, - Kiegészítők:  Nyitásmód: fix Megjegyzés: osztás kialakítása a meglévővel megegyező módon sarkosan kapcsolódó függönyfal: FC-04 és FC06,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</si>
  <si>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C Aula, északi homlokzat belső udvar felé Konszignációs jel: </t>
    </r>
    <r>
      <rPr>
        <b/>
        <sz val="10"/>
        <color indexed="8"/>
        <rFont val="Times New Roman CE"/>
        <family val="0"/>
      </rPr>
      <t>FC-06</t>
    </r>
    <r>
      <rPr>
        <sz val="10"/>
        <color indexed="8"/>
        <rFont val="Times New Roman CE"/>
        <family val="0"/>
      </rPr>
      <t xml:space="preserve"> Névleges méret: 10200/5800 mm Gyártmány, típus: SCHÜCO FW 50+ Tok és szárny: SCHÜCO FW 50+ típus szerint, hőhídmentes porszórt felület, RAL 7016 Falszerkezet: 30 cm vasbeton szendvicspanel, 10 cm homlokzati hőszigeteléssel Párkány, könyöklő: - Akusztikai követelmény: 33 dB Műszaki követelmény: Uw=1,5 W/m2K Üvegezés: 4-16-4 LOW-E, Ug=1,0W/m2K Betétezés: 50mm vastag, hőszigetelő betét, RAL 7016 felülettel Vasalat: pánt: SCHÜCO gyári típus zár: MABISZ biztonsági zár kilincs: SCHÜCO gyári típus küszöb, fém küszöb Kiegészítők: motoros távnyitó a fenti ablakokhoz Nyitásmód: befelé nyíló kétszárnyú ajt, bukó ablak, fix Megjegyzés: osztás kialakítása a meglévővel megegyező módon sarkosan kapcsolódó függönyfal: FC-02,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</si>
  <si>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T Tornaterem Konszignációs jel: </t>
    </r>
    <r>
      <rPr>
        <b/>
        <sz val="10"/>
        <color indexed="8"/>
        <rFont val="Times New Roman CE"/>
        <family val="0"/>
      </rPr>
      <t>FT-01</t>
    </r>
    <r>
      <rPr>
        <sz val="10"/>
        <color indexed="8"/>
        <rFont val="Times New Roman CE"/>
        <family val="0"/>
      </rPr>
      <t xml:space="preserve"> Névleges méret: 30600/4800 mm Gyártmány, típus: SCHÜCO FW 50+ Tok és szárny: SCHÜCO FW 50+ típus szerint, hőhídmentes porszórt felület, RAL 7016 Falszerkezet: 30 cm vasbeton szendvicspanel, 10 cm homlokzati hőszigeteléssel Párkány, könyöklő: 15 cm fémlemez párkány, teljes szélességben,  RAL 7016 Akusztikai követelmény: 33 dB Műszaki követelmény: Uw=1,5 W/m2K Üvegezés: 4-16-4 LOW-E, Ug=1,0W/m2K Betétezés: 50mm vastag, hőszigetelő betét, RAL 7016 felülettel Vasalat: pánt: SCHÜCO gyári típus zár: - kilincs: SCHÜCO gyári típus küszöb, - Kiegészítők: motoros távnyitó a fenti ablakokhoz Nyitásmód:  bukó ablak, fix Megjegyzés: osztás kialakítása a meglévővel megegyező módon sarkosan kapcsolódó függönyfal: FT-02 és FT-04,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</si>
  <si>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T Tornaterem Konszignációs jel: </t>
    </r>
    <r>
      <rPr>
        <b/>
        <sz val="10"/>
        <color indexed="8"/>
        <rFont val="Times New Roman CE"/>
        <family val="0"/>
      </rPr>
      <t xml:space="preserve">FT-02 </t>
    </r>
    <r>
      <rPr>
        <sz val="10"/>
        <color indexed="8"/>
        <rFont val="Times New Roman CE"/>
        <family val="0"/>
      </rPr>
      <t>Névleges méret: 19500/4800 mm Gyártmány, típus: SCHÜCO FW 50+ Tok és szárny: SCHÜCO FW 50+ típus szerint, hőhídmentes porszórt felület, RAL 7016 Falszerkezet: 30 cm vasbeton szendvicspanel, 10 cm homlokzati hőszigeteléssel Párkány, könyöklő: 15 cm fémlemez párkány, teljes szélességben,  RAL 7016 Akusztikai követelmény: 33 dB Műszaki követelmény: Uw=1,5 W/m2K Üvegezés: 4-16-4 LOW-E, Ug=1,0W/m2K Betétezés: 50mm vastag, hőszigetelő betét, RAL 7016 felülettel Vasalat: pánt: SCHÜCO gyári típus zár: - kilincs: SCHÜCO gyári típus küszöb, - Kiegészítők: motoros távnyitó a fenti ablakokhoz Nyitásmód:  bukó ablak, fix Megjegyzés: osztás kialakítása a meglévővel megegyező módon sarkosan kapcsolódó függönyfal: FT-01 és FT-03,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</si>
  <si>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T Tornaterem Konszignációs jel: </t>
    </r>
    <r>
      <rPr>
        <b/>
        <sz val="10"/>
        <color indexed="8"/>
        <rFont val="Times New Roman CE"/>
        <family val="0"/>
      </rPr>
      <t>FT-03</t>
    </r>
    <r>
      <rPr>
        <sz val="10"/>
        <color indexed="8"/>
        <rFont val="Times New Roman CE"/>
        <family val="0"/>
      </rPr>
      <t xml:space="preserve"> Névleges méret: 30600/4800 mm Gyártmány, típus: SCHÜCO FW 50+ Tok és szárny: SCHÜCO FW 50+ típus szerint, hőhídmentes porszórt felület, RAL 7016 Falszerkezet: 30 cm vasbeton szendvicspanel, 10 cm homlokzati hőszigeteléssel Párkány, könyöklő: 15 cm fémlemez párkány, teljes szélességben,  RAL 7016 Akusztikai követelmény: 33 dB Műszaki követelmény: Uw=1,5 W/m2K Üvegezés: 4-16-4 LOW-E, Ug=1,0W/m2K Betétezés: 50mm vastag, hőszigetelő betét, RAL 7016 felülettel Vasalat: pánt: SCHÜCO gyári típus zár: - kilincs: SCHÜCO gyári típus küszöb, - Kiegészítők: motoros távnyitó a fenti ablakokhoz Nyitásmód:  bukó ablak, fix Megjegyzés: osztás kialakítása a meglévővel megegyező módon sarkosan kapcsolódó függönyfal: FT-02 és FT-04,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</si>
  <si>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Látszóbordás alumínium homlokzat építése előkészített szerkezetből, alsó és felső osztóbordával, konzolos rögzítéssel, derékszögű kapcsolódási pontok esetén. Felár a felújításhoz képest! Alumínium függönyfal, T Tornaterem Konszignációs jel: </t>
    </r>
    <r>
      <rPr>
        <b/>
        <sz val="10"/>
        <color indexed="8"/>
        <rFont val="Times New Roman CE"/>
        <family val="0"/>
      </rPr>
      <t>FT-04</t>
    </r>
    <r>
      <rPr>
        <sz val="10"/>
        <color indexed="8"/>
        <rFont val="Times New Roman CE"/>
        <family val="0"/>
      </rPr>
      <t xml:space="preserve"> Névleges méret: 19500/4800 mm Gyártmány, típus: SCHÜCO FW 50+ Tok és szárny: SCHÜCO FW 50+ típus szerint, hőhídmentes porszórt felület, RAL 7016 Falszerkezet: 30 cm vasbeton szendvicspanel, 10 cm homlokzati hőszigeteléssel Párkány, könyöklő: 15 cm fémlemez párkány, teljes szélességben,  RAL 7016 Akusztikai követelmény: 33 dB Műszaki követelmény: Uw=1,5 W/m2K Üvegezés: 4-16-4 LOW-E, Ug=1,0W/m2K Betétezés: 50mm vastag, hőszigetelő betét, RAL 7016 felülettel Vasalat: pánt: SCHÜCO gyári típus zár: - kilincs: SCHÜCO gyári típus küszöb, - Kiegészítők: motoros távnyitó a fenti ablakokhoz Nyitásmód:  bukó ablak, fix Megjegyzés: osztás kialakítása a meglévővel megegyező módon sarkosan kapcsolódó függönyfal: FT-01 és FT-03, eltérő oldalon (ld. homlokzat)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</si>
  <si>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AJ-01</t>
    </r>
    <r>
      <rPr>
        <sz val="10"/>
        <color indexed="8"/>
        <rFont val="Times New Roman CE"/>
        <family val="0"/>
      </rPr>
      <t xml:space="preserve"> Névleges méret: 120/270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 Nyitásmód: asszimetrikus nyíló, fix felülvilágítóval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</si>
  <si>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AJ-02</t>
    </r>
    <r>
      <rPr>
        <sz val="10"/>
        <color indexed="8"/>
        <rFont val="Times New Roman CE"/>
        <family val="0"/>
      </rPr>
      <t xml:space="preserve"> Névleges méret: 150/270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opcionális zár: MABISZ minősített biztonsági zár kilincs: műanyag fehér küszöb, vízvető: fém küszöb Kiegészítők: - Nyitásmód: asszimetrikus nyíló, fix felülvilágítóval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</si>
  <si>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AJ-04</t>
    </r>
    <r>
      <rPr>
        <sz val="10"/>
        <color indexed="8"/>
        <rFont val="Times New Roman CE"/>
        <family val="0"/>
      </rPr>
      <t xml:space="preserve"> Névleges méret: 540/300 cm Gyártmány,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egy-egy szárnyon vésznyitó Nyitásmód: kifelé nyíló kétszárnyú nyíló ajtó, fix felülvilágítóval, bukó/nyíló ablak, fix felülvil., oldalt toktoldó ábra szerint. Stadúr vastagság maximálisan 12 mm-rel térhet el az üveg vastagságától.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</si>
  <si>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AJ-05</t>
    </r>
    <r>
      <rPr>
        <sz val="10"/>
        <color indexed="8"/>
        <rFont val="Times New Roman CE"/>
        <family val="0"/>
      </rPr>
      <t xml:space="preserve"> Névleges méret: 720/300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egy-egy szárnyon vésznyitó Nyitásmód: kifelé nyíló kétszárnyú nyíló ajtó, fix felülvilágítóval, bukó/nyíló ablak, fix felülvil., parapet befalazás és két oldalt toktoldó ábra szerint. Stadúr vastagság maximálisan 12 mm-rel térhet el az üveg vastagságától.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</si>
  <si>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AJ-06</t>
    </r>
    <r>
      <rPr>
        <sz val="10"/>
        <color indexed="8"/>
        <rFont val="Times New Roman CE"/>
        <family val="0"/>
      </rPr>
      <t xml:space="preserve"> Névleges méret: 210/270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egy szárnyon vésznyitó Nyitásmód: kifelé nyíló kétszárnyú nyíló ajtó, fix felülvilágítóval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</si>
  <si>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AJ-07</t>
    </r>
    <r>
      <rPr>
        <sz val="10"/>
        <color indexed="8"/>
        <rFont val="Times New Roman CE"/>
        <family val="0"/>
      </rPr>
      <t xml:space="preserve"> Névleges méret: 390/300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egy-egy szárnyon vésznyitó Nyitásmód: kifelé nyíló kétszárnyú nyíló ajtó, fix felülvilágítóval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</si>
  <si>
    <r>
      <t xml:space="preserve">Műanyag kültéri nyílászárók gyártása éselhelyezése előre kihagyott falnyílásba, hőszigetelt, fokozott légzárású bejárati ajtó, tömítéssel (szerelvényezve, finom beállítással) Műanyag bejárati ajtó, felülvilágítóval Konszignációs jel: </t>
    </r>
    <r>
      <rPr>
        <b/>
        <sz val="10"/>
        <color indexed="8"/>
        <rFont val="Times New Roman CE"/>
        <family val="0"/>
      </rPr>
      <t>AJ-09</t>
    </r>
    <r>
      <rPr>
        <sz val="10"/>
        <color indexed="8"/>
        <rFont val="Times New Roman CE"/>
        <family val="0"/>
      </rPr>
      <t xml:space="preserve"> Névleges méret: 120/270 cm Gyártmány, típus: TRYBA T58/4, fehér, 5 kamrás, Ug=1,0W/m2K Tok és szárny: műanyag szögletes tok és szárny, anyagában színezett RAL 9016 fehér színben acél merevítő, tömítés a csatlakozó profilban Falszerkezet: 30 cm vasbeton szendvicspanel, 10 cm homlokzati hőszigeteléssel, szendvicspanel külső síkjába, 2 cm beforduló káva hőszigeteléssel Párkány, könyöklő: műanyag fehér párkány párkányfogadó profillal, műanyag fehér könyöklő Akusztikai követelmény: 33 dB Üvegezés: 4-16argon-4 LOW-E, Ug=1,0W/m2K acélköpenyes műanyag távtartóval Betétezés: - Vasalat: pánt: MACO erősített egykezes működtetéső rejtett vasalat, hibásműködés-gátlás, résszellőző, erősített ajtó zsanér, opcionális zár: MABISZ minősített biztonsági zár kilincs: műanyag fehér küszöb, vízvető: fém küszöb Kiegészítők: szárnyon vésznyitó Nyitásmód: kifelé nyíló egyszárnyú nyíló ajtó, fix felülvilágítóval, oldalt toktoldóval Megjegyzés: A méretek a helyszínen ellenőrízendők! Gyártás megkezdése csak helyszíni felmérés után!  Szerkezeti feltárás nem történt, így a födém szerkezetek és  rétegrendek ismeretlenek. A méréssel és szemrevételezéssel  meg nem állapítható anyagokra és szerkezetekre vonatkozó adatok feltételezésen alapulnak. A pontos nyílásméret megállapítása további, roncsolásos vizsgálattal állapítható csak meg. Közterület felé eső, földszinti ablakok előtt vagyonvédelmi rács készül, lakatos konszignáció és homlokzati terv szerint! Részletes kialakítás építész műszaki leírás és konszignáció szerint.</t>
    </r>
  </si>
</sst>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b/>
      <sz val="10"/>
      <color indexed="8"/>
      <name val="Times New Roman CE"/>
      <family val="0"/>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3">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2" fillId="0" borderId="0" xfId="0" applyFont="1" applyBorder="1" applyAlignment="1">
      <alignment vertical="top"/>
    </xf>
    <xf numFmtId="3" fontId="42" fillId="0" borderId="11" xfId="0" applyNumberFormat="1" applyFont="1" applyBorder="1" applyAlignment="1">
      <alignment vertical="top"/>
    </xf>
    <xf numFmtId="3" fontId="42" fillId="0" borderId="0" xfId="0" applyNumberFormat="1" applyFont="1" applyAlignment="1">
      <alignment vertical="top"/>
    </xf>
    <xf numFmtId="0" fontId="42" fillId="0" borderId="0" xfId="0" applyFont="1" applyAlignment="1">
      <alignment vertical="top"/>
    </xf>
    <xf numFmtId="3" fontId="42" fillId="0" borderId="12" xfId="0" applyNumberFormat="1" applyFont="1" applyBorder="1" applyAlignment="1">
      <alignment horizontal="center" vertical="top"/>
    </xf>
    <xf numFmtId="3" fontId="42" fillId="0" borderId="11" xfId="0" applyNumberFormat="1" applyFont="1" applyBorder="1" applyAlignment="1">
      <alignment horizontal="center" vertical="top"/>
    </xf>
    <xf numFmtId="3" fontId="42" fillId="0" borderId="10" xfId="0" applyNumberFormat="1" applyFont="1" applyBorder="1" applyAlignment="1">
      <alignment horizontal="center" vertical="top"/>
    </xf>
    <xf numFmtId="0" fontId="43" fillId="0" borderId="0" xfId="0" applyFont="1" applyAlignment="1">
      <alignment vertical="top"/>
    </xf>
    <xf numFmtId="0" fontId="0" fillId="0" borderId="0" xfId="0" applyAlignment="1">
      <alignment vertical="top"/>
    </xf>
    <xf numFmtId="0" fontId="42" fillId="0" borderId="0" xfId="0" applyFont="1" applyAlignment="1">
      <alignment horizontal="center" vertical="top"/>
    </xf>
    <xf numFmtId="0" fontId="0" fillId="0" borderId="0" xfId="0" applyAlignment="1">
      <alignment horizontal="center" vertical="top"/>
    </xf>
    <xf numFmtId="0" fontId="42" fillId="0" borderId="0" xfId="0" applyFont="1" applyAlignment="1">
      <alignment vertical="top"/>
    </xf>
    <xf numFmtId="0" fontId="43" fillId="0" borderId="0" xfId="0" applyFont="1" applyAlignment="1">
      <alignment horizontal="center" vertical="top"/>
    </xf>
    <xf numFmtId="0" fontId="36" fillId="0" borderId="0" xfId="0" applyFont="1" applyAlignment="1">
      <alignment horizontal="center"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7">
      <selection activeCell="E5" sqref="E5"/>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6"/>
      <c r="B1" s="27"/>
      <c r="C1" s="27"/>
      <c r="D1" s="27"/>
    </row>
    <row r="2" spans="1:4" s="14" customFormat="1" ht="15.75">
      <c r="A2" s="31" t="s">
        <v>233</v>
      </c>
      <c r="B2" s="32"/>
      <c r="C2" s="32"/>
      <c r="D2" s="32"/>
    </row>
    <row r="3" spans="1:4" s="14" customFormat="1" ht="15.75">
      <c r="A3" s="26"/>
      <c r="B3" s="27"/>
      <c r="C3" s="27"/>
      <c r="D3" s="27"/>
    </row>
    <row r="4" spans="1:4" ht="15.75">
      <c r="A4" s="28" t="s">
        <v>241</v>
      </c>
      <c r="B4" s="29"/>
      <c r="C4" s="29"/>
      <c r="D4" s="29"/>
    </row>
    <row r="5" spans="1:4" ht="15.75">
      <c r="A5" s="28" t="s">
        <v>242</v>
      </c>
      <c r="B5" s="29"/>
      <c r="C5" s="29"/>
      <c r="D5" s="29"/>
    </row>
    <row r="6" spans="1:4" ht="15.75">
      <c r="A6" s="30"/>
      <c r="B6" s="27"/>
      <c r="C6" s="27"/>
      <c r="D6" s="27"/>
    </row>
    <row r="7" spans="1:4" ht="15.75">
      <c r="A7" s="28" t="s">
        <v>243</v>
      </c>
      <c r="B7" s="29"/>
      <c r="C7" s="29"/>
      <c r="D7" s="29"/>
    </row>
    <row r="18" ht="15.75">
      <c r="A18" s="10" t="s">
        <v>232</v>
      </c>
    </row>
    <row r="19" ht="15.75">
      <c r="A19" s="10" t="s">
        <v>244</v>
      </c>
    </row>
    <row r="20" ht="15.75">
      <c r="A20" s="10" t="s">
        <v>232</v>
      </c>
    </row>
    <row r="23" spans="1:4" ht="15.75">
      <c r="A23" s="15" t="s">
        <v>234</v>
      </c>
      <c r="B23" s="15"/>
      <c r="C23" s="18" t="s">
        <v>235</v>
      </c>
      <c r="D23" s="18" t="s">
        <v>236</v>
      </c>
    </row>
    <row r="24" spans="1:4" ht="15.75">
      <c r="A24" s="15" t="s">
        <v>237</v>
      </c>
      <c r="B24" s="15"/>
      <c r="C24" s="20">
        <f>ROUND(SUM(Összesítő!B2:B18),0)</f>
        <v>0</v>
      </c>
      <c r="D24" s="20">
        <f>ROUND(SUM(Összesítő!C2:C18),0)</f>
        <v>0</v>
      </c>
    </row>
    <row r="25" spans="1:4" ht="15.75">
      <c r="A25" s="10" t="s">
        <v>238</v>
      </c>
      <c r="C25" s="23">
        <f>ROUND(C24+D24,0)</f>
        <v>0</v>
      </c>
      <c r="D25" s="23"/>
    </row>
    <row r="26" spans="1:4" ht="15.75">
      <c r="A26" s="15" t="s">
        <v>239</v>
      </c>
      <c r="B26" s="16">
        <v>0.27</v>
      </c>
      <c r="C26" s="24">
        <f>ROUND(C25*B26,0)</f>
        <v>0</v>
      </c>
      <c r="D26" s="24"/>
    </row>
    <row r="27" spans="1:4" ht="15.75">
      <c r="A27" s="15" t="s">
        <v>240</v>
      </c>
      <c r="B27" s="15"/>
      <c r="C27" s="25">
        <f>ROUND(C25+C26,0)</f>
        <v>0</v>
      </c>
      <c r="D27" s="25"/>
    </row>
    <row r="28" spans="3:4" ht="15.75">
      <c r="C28" s="21"/>
      <c r="D28" s="21"/>
    </row>
    <row r="29" spans="2:5" ht="15.75">
      <c r="B29" s="19"/>
      <c r="C29" s="19"/>
      <c r="D29" s="19"/>
      <c r="E29" s="19"/>
    </row>
    <row r="30" spans="1:4" s="22" customFormat="1" ht="15.75">
      <c r="A30" s="15" t="s">
        <v>248</v>
      </c>
      <c r="B30" s="15"/>
      <c r="C30" s="20">
        <f>ROUND(SUM(Összesítő!B22),0)</f>
        <v>0</v>
      </c>
      <c r="D30" s="20">
        <f>ROUND(SUM(Összesítő!C22),0)</f>
        <v>0</v>
      </c>
    </row>
    <row r="31" spans="1:4" s="22" customFormat="1" ht="15.75">
      <c r="A31" s="22" t="s">
        <v>249</v>
      </c>
      <c r="C31" s="23">
        <f>ROUND(C30+D30,0)</f>
        <v>0</v>
      </c>
      <c r="D31" s="23"/>
    </row>
    <row r="32" spans="1:4" s="22" customFormat="1" ht="15.75">
      <c r="A32" s="15" t="s">
        <v>250</v>
      </c>
      <c r="B32" s="16">
        <v>0.27</v>
      </c>
      <c r="C32" s="24">
        <f>ROUND(C31*B32,0)</f>
        <v>0</v>
      </c>
      <c r="D32" s="24"/>
    </row>
    <row r="33" spans="1:4" s="22" customFormat="1" ht="15.75">
      <c r="A33" s="15" t="s">
        <v>251</v>
      </c>
      <c r="B33" s="15"/>
      <c r="C33" s="25">
        <f>ROUND(C31+C32,0)</f>
        <v>0</v>
      </c>
      <c r="D33" s="25"/>
    </row>
    <row r="34" ht="15.75">
      <c r="A34" s="17"/>
    </row>
    <row r="35" ht="15.75">
      <c r="A35" s="17"/>
    </row>
  </sheetData>
  <sheetProtection/>
  <mergeCells count="13">
    <mergeCell ref="A1:D1"/>
    <mergeCell ref="A3:D3"/>
    <mergeCell ref="A4:D4"/>
    <mergeCell ref="A5:D5"/>
    <mergeCell ref="A6:D6"/>
    <mergeCell ref="A7:D7"/>
    <mergeCell ref="A2:D2"/>
    <mergeCell ref="C31:D31"/>
    <mergeCell ref="C32:D32"/>
    <mergeCell ref="C33:D33"/>
    <mergeCell ref="C25:D25"/>
    <mergeCell ref="C26:D26"/>
    <mergeCell ref="C27:D27"/>
  </mergeCells>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r:id="rId1"/>
  <headerFooter>
    <oddHeader>&amp;LTender terv&amp;CIskola felújítás
Árpád út 161-163&amp;R&amp;A</oddHeader>
    <oddFooter>&amp;C&amp;P/&amp;N&amp;R2017.június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14.75">
      <c r="A2" s="8">
        <v>1</v>
      </c>
      <c r="B2" s="1" t="s">
        <v>118</v>
      </c>
      <c r="C2" s="2" t="s">
        <v>119</v>
      </c>
      <c r="D2" s="6">
        <v>641.5</v>
      </c>
      <c r="E2" s="1" t="s">
        <v>24</v>
      </c>
      <c r="H2" s="6">
        <f>ROUND(D2*F2,0)</f>
        <v>0</v>
      </c>
      <c r="I2" s="6">
        <f>ROUND(D2*G2,0)</f>
        <v>0</v>
      </c>
    </row>
    <row r="3" spans="1:9" ht="114.75">
      <c r="A3" s="8">
        <v>2</v>
      </c>
      <c r="B3" s="1" t="s">
        <v>120</v>
      </c>
      <c r="C3" s="2" t="s">
        <v>121</v>
      </c>
      <c r="D3" s="6">
        <v>16.8</v>
      </c>
      <c r="E3" s="1" t="s">
        <v>24</v>
      </c>
      <c r="H3" s="6">
        <f>ROUND(D3*F3,0)</f>
        <v>0</v>
      </c>
      <c r="I3" s="6">
        <f>ROUND(D3*G3,0)</f>
        <v>0</v>
      </c>
    </row>
    <row r="4" spans="1:9" ht="38.25">
      <c r="A4" s="8">
        <v>3</v>
      </c>
      <c r="B4" s="1" t="s">
        <v>122</v>
      </c>
      <c r="C4" s="2" t="s">
        <v>123</v>
      </c>
      <c r="D4" s="6">
        <v>8</v>
      </c>
      <c r="E4" s="1" t="s">
        <v>13</v>
      </c>
      <c r="H4" s="6">
        <f>ROUND(D4*F4,0)</f>
        <v>0</v>
      </c>
      <c r="I4" s="6">
        <f>ROUND(D4*G4,0)</f>
        <v>0</v>
      </c>
    </row>
    <row r="5" spans="1:9" ht="51">
      <c r="A5" s="8">
        <v>4</v>
      </c>
      <c r="B5" s="1" t="s">
        <v>124</v>
      </c>
      <c r="C5" s="2" t="s">
        <v>125</v>
      </c>
      <c r="D5" s="6">
        <v>42.2</v>
      </c>
      <c r="E5" s="1" t="s">
        <v>19</v>
      </c>
      <c r="H5" s="6">
        <f>ROUND(D5*F5,0)</f>
        <v>0</v>
      </c>
      <c r="I5" s="6">
        <f>ROUND(D5*G5,0)</f>
        <v>0</v>
      </c>
    </row>
    <row r="6" spans="1:9" s="9" customFormat="1" ht="12.75">
      <c r="A6" s="7"/>
      <c r="B6" s="3"/>
      <c r="C6" s="3" t="s">
        <v>53</v>
      </c>
      <c r="D6" s="5"/>
      <c r="E6" s="3"/>
      <c r="F6" s="5"/>
      <c r="G6" s="5"/>
      <c r="H6" s="5">
        <f>ROUND(SUM(H2:H5),0)</f>
        <v>0</v>
      </c>
      <c r="I6" s="5">
        <f>ROUND(SUM(I2:I5),0)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19"/>
  <sheetViews>
    <sheetView tabSelected="1" zoomScale="115" zoomScaleNormal="115" zoomScalePageLayoutView="0" workbookViewId="0" topLeftCell="A8">
      <selection activeCell="D8" sqref="D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409.5">
      <c r="A2" s="8">
        <v>1</v>
      </c>
      <c r="B2" s="1" t="s">
        <v>127</v>
      </c>
      <c r="C2" s="2" t="s">
        <v>280</v>
      </c>
      <c r="D2" s="6">
        <v>4</v>
      </c>
      <c r="E2" s="1" t="s">
        <v>13</v>
      </c>
      <c r="H2" s="6">
        <f aca="true" t="shared" si="0" ref="H2:H18">ROUND(D2*F2,0)</f>
        <v>0</v>
      </c>
      <c r="I2" s="6">
        <f aca="true" t="shared" si="1" ref="I2:I18">ROUND(D2*G2,0)</f>
        <v>0</v>
      </c>
    </row>
    <row r="3" spans="1:9" ht="409.5">
      <c r="A3" s="8">
        <v>2</v>
      </c>
      <c r="B3" s="1" t="s">
        <v>128</v>
      </c>
      <c r="C3" s="2" t="s">
        <v>281</v>
      </c>
      <c r="D3" s="6">
        <v>1</v>
      </c>
      <c r="E3" s="1" t="s">
        <v>13</v>
      </c>
      <c r="H3" s="6">
        <f t="shared" si="0"/>
        <v>0</v>
      </c>
      <c r="I3" s="6">
        <f t="shared" si="1"/>
        <v>0</v>
      </c>
    </row>
    <row r="4" spans="1:9" ht="409.5">
      <c r="A4" s="8">
        <v>3</v>
      </c>
      <c r="B4" s="1" t="s">
        <v>130</v>
      </c>
      <c r="C4" s="2" t="s">
        <v>282</v>
      </c>
      <c r="D4" s="6">
        <v>2</v>
      </c>
      <c r="E4" s="1" t="s">
        <v>13</v>
      </c>
      <c r="H4" s="6">
        <f t="shared" si="0"/>
        <v>0</v>
      </c>
      <c r="I4" s="6">
        <f t="shared" si="1"/>
        <v>0</v>
      </c>
    </row>
    <row r="5" spans="1:9" ht="409.5">
      <c r="A5" s="8">
        <v>4</v>
      </c>
      <c r="B5" s="1" t="s">
        <v>131</v>
      </c>
      <c r="C5" s="2" t="s">
        <v>283</v>
      </c>
      <c r="D5" s="6">
        <v>1</v>
      </c>
      <c r="E5" s="1" t="s">
        <v>13</v>
      </c>
      <c r="H5" s="6">
        <f t="shared" si="0"/>
        <v>0</v>
      </c>
      <c r="I5" s="6">
        <f t="shared" si="1"/>
        <v>0</v>
      </c>
    </row>
    <row r="6" spans="1:9" ht="409.5">
      <c r="A6" s="8">
        <v>5</v>
      </c>
      <c r="B6" s="1" t="s">
        <v>132</v>
      </c>
      <c r="C6" s="2" t="s">
        <v>284</v>
      </c>
      <c r="D6" s="6">
        <v>1</v>
      </c>
      <c r="E6" s="1" t="s">
        <v>13</v>
      </c>
      <c r="H6" s="6">
        <f t="shared" si="0"/>
        <v>0</v>
      </c>
      <c r="I6" s="6">
        <f t="shared" si="1"/>
        <v>0</v>
      </c>
    </row>
    <row r="7" spans="1:9" ht="409.5">
      <c r="A7" s="8">
        <v>6</v>
      </c>
      <c r="B7" s="1" t="s">
        <v>133</v>
      </c>
      <c r="C7" s="2" t="s">
        <v>285</v>
      </c>
      <c r="D7" s="6">
        <v>1</v>
      </c>
      <c r="E7" s="1" t="s">
        <v>13</v>
      </c>
      <c r="H7" s="6">
        <f t="shared" si="0"/>
        <v>0</v>
      </c>
      <c r="I7" s="6">
        <f t="shared" si="1"/>
        <v>0</v>
      </c>
    </row>
    <row r="8" spans="1:9" ht="409.5">
      <c r="A8" s="8">
        <v>7</v>
      </c>
      <c r="B8" s="1" t="s">
        <v>135</v>
      </c>
      <c r="C8" s="2" t="s">
        <v>286</v>
      </c>
      <c r="D8" s="6">
        <v>1</v>
      </c>
      <c r="E8" s="1" t="s">
        <v>13</v>
      </c>
      <c r="H8" s="6">
        <f t="shared" si="0"/>
        <v>0</v>
      </c>
      <c r="I8" s="6">
        <f t="shared" si="1"/>
        <v>0</v>
      </c>
    </row>
    <row r="9" spans="1:9" ht="409.5">
      <c r="A9" s="8">
        <v>8</v>
      </c>
      <c r="B9" s="1" t="s">
        <v>136</v>
      </c>
      <c r="C9" s="2" t="s">
        <v>265</v>
      </c>
      <c r="D9" s="6">
        <v>4</v>
      </c>
      <c r="E9" s="1" t="s">
        <v>13</v>
      </c>
      <c r="H9" s="6">
        <f t="shared" si="0"/>
        <v>0</v>
      </c>
      <c r="I9" s="6">
        <f t="shared" si="1"/>
        <v>0</v>
      </c>
    </row>
    <row r="10" spans="1:9" ht="409.5">
      <c r="A10" s="8">
        <v>9</v>
      </c>
      <c r="B10" s="1" t="s">
        <v>137</v>
      </c>
      <c r="C10" s="2" t="s">
        <v>264</v>
      </c>
      <c r="D10" s="6">
        <v>27</v>
      </c>
      <c r="E10" s="1" t="s">
        <v>13</v>
      </c>
      <c r="H10" s="6">
        <f t="shared" si="0"/>
        <v>0</v>
      </c>
      <c r="I10" s="6">
        <f t="shared" si="1"/>
        <v>0</v>
      </c>
    </row>
    <row r="11" spans="1:9" ht="409.5">
      <c r="A11" s="8">
        <v>10</v>
      </c>
      <c r="B11" s="1" t="s">
        <v>138</v>
      </c>
      <c r="C11" s="2" t="s">
        <v>263</v>
      </c>
      <c r="D11" s="6">
        <v>18</v>
      </c>
      <c r="E11" s="1" t="s">
        <v>13</v>
      </c>
      <c r="H11" s="6">
        <f t="shared" si="0"/>
        <v>0</v>
      </c>
      <c r="I11" s="6">
        <f t="shared" si="1"/>
        <v>0</v>
      </c>
    </row>
    <row r="12" spans="1:9" ht="409.5">
      <c r="A12" s="8">
        <v>11</v>
      </c>
      <c r="B12" s="1" t="s">
        <v>139</v>
      </c>
      <c r="C12" s="2" t="s">
        <v>257</v>
      </c>
      <c r="D12" s="6">
        <v>49</v>
      </c>
      <c r="E12" s="1" t="s">
        <v>13</v>
      </c>
      <c r="H12" s="6">
        <f t="shared" si="0"/>
        <v>0</v>
      </c>
      <c r="I12" s="6">
        <f t="shared" si="1"/>
        <v>0</v>
      </c>
    </row>
    <row r="13" spans="1:9" ht="409.5">
      <c r="A13" s="8">
        <v>12</v>
      </c>
      <c r="B13" s="1" t="s">
        <v>140</v>
      </c>
      <c r="C13" s="2" t="s">
        <v>262</v>
      </c>
      <c r="D13" s="6">
        <v>140</v>
      </c>
      <c r="E13" s="1" t="s">
        <v>13</v>
      </c>
      <c r="H13" s="6">
        <f t="shared" si="0"/>
        <v>0</v>
      </c>
      <c r="I13" s="6">
        <f t="shared" si="1"/>
        <v>0</v>
      </c>
    </row>
    <row r="14" spans="1:9" ht="409.5">
      <c r="A14" s="8">
        <v>13</v>
      </c>
      <c r="B14" s="1" t="s">
        <v>141</v>
      </c>
      <c r="C14" s="2" t="s">
        <v>261</v>
      </c>
      <c r="D14" s="6">
        <v>19</v>
      </c>
      <c r="E14" s="1" t="s">
        <v>13</v>
      </c>
      <c r="H14" s="6">
        <f t="shared" si="0"/>
        <v>0</v>
      </c>
      <c r="I14" s="6">
        <f t="shared" si="1"/>
        <v>0</v>
      </c>
    </row>
    <row r="15" spans="1:9" ht="409.5">
      <c r="A15" s="8">
        <v>14</v>
      </c>
      <c r="B15" s="1" t="s">
        <v>142</v>
      </c>
      <c r="C15" s="2" t="s">
        <v>260</v>
      </c>
      <c r="D15" s="6">
        <v>5</v>
      </c>
      <c r="E15" s="1" t="s">
        <v>13</v>
      </c>
      <c r="H15" s="6">
        <f t="shared" si="0"/>
        <v>0</v>
      </c>
      <c r="I15" s="6">
        <f t="shared" si="1"/>
        <v>0</v>
      </c>
    </row>
    <row r="16" spans="1:9" ht="409.5">
      <c r="A16" s="8">
        <v>15</v>
      </c>
      <c r="B16" s="1" t="s">
        <v>143</v>
      </c>
      <c r="C16" s="2" t="s">
        <v>259</v>
      </c>
      <c r="D16" s="6">
        <v>6</v>
      </c>
      <c r="E16" s="1" t="s">
        <v>13</v>
      </c>
      <c r="H16" s="6">
        <f t="shared" si="0"/>
        <v>0</v>
      </c>
      <c r="I16" s="6">
        <f t="shared" si="1"/>
        <v>0</v>
      </c>
    </row>
    <row r="17" spans="1:9" ht="409.5">
      <c r="A17" s="8">
        <v>16</v>
      </c>
      <c r="B17" s="1" t="s">
        <v>144</v>
      </c>
      <c r="C17" s="2" t="s">
        <v>258</v>
      </c>
      <c r="D17" s="6">
        <v>1</v>
      </c>
      <c r="E17" s="1" t="s">
        <v>13</v>
      </c>
      <c r="H17" s="6">
        <f t="shared" si="0"/>
        <v>0</v>
      </c>
      <c r="I17" s="6">
        <f t="shared" si="1"/>
        <v>0</v>
      </c>
    </row>
    <row r="18" spans="1:9" ht="25.5">
      <c r="A18" s="8">
        <v>17</v>
      </c>
      <c r="B18" s="1" t="s">
        <v>145</v>
      </c>
      <c r="C18" s="2" t="s">
        <v>146</v>
      </c>
      <c r="D18" s="6">
        <v>42</v>
      </c>
      <c r="E18" s="1" t="s">
        <v>19</v>
      </c>
      <c r="H18" s="6">
        <f t="shared" si="0"/>
        <v>0</v>
      </c>
      <c r="I18" s="6">
        <f t="shared" si="1"/>
        <v>0</v>
      </c>
    </row>
    <row r="19" spans="1:9" s="9" customFormat="1" ht="12.75">
      <c r="A19" s="7"/>
      <c r="B19" s="3"/>
      <c r="C19" s="3" t="s">
        <v>53</v>
      </c>
      <c r="D19" s="5"/>
      <c r="E19" s="3"/>
      <c r="F19" s="5"/>
      <c r="G19" s="5"/>
      <c r="H19" s="5">
        <f>ROUND(SUM(H2:H18),0)</f>
        <v>0</v>
      </c>
      <c r="I19" s="5">
        <f>ROUND(SUM(I2:I18),0)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6">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409.5">
      <c r="A2" s="8">
        <v>1</v>
      </c>
      <c r="B2" s="1" t="s">
        <v>129</v>
      </c>
      <c r="C2" s="2" t="s">
        <v>255</v>
      </c>
      <c r="D2" s="6">
        <v>1</v>
      </c>
      <c r="E2" s="1" t="s">
        <v>13</v>
      </c>
      <c r="H2" s="6">
        <f>ROUND(D2*F2,0)</f>
        <v>0</v>
      </c>
      <c r="I2" s="6">
        <f>ROUND(D2*G2,0)</f>
        <v>0</v>
      </c>
    </row>
    <row r="3" spans="1:9" ht="382.5">
      <c r="A3" s="8">
        <v>2</v>
      </c>
      <c r="B3" s="1" t="s">
        <v>134</v>
      </c>
      <c r="C3" s="2" t="s">
        <v>266</v>
      </c>
      <c r="D3" s="6">
        <v>3</v>
      </c>
      <c r="E3" s="1" t="s">
        <v>13</v>
      </c>
      <c r="H3" s="6">
        <f>ROUND(D3*F3,0)</f>
        <v>0</v>
      </c>
      <c r="I3" s="6">
        <f>ROUND(D3*G3,0)</f>
        <v>0</v>
      </c>
    </row>
    <row r="4" spans="1:9" ht="140.25">
      <c r="A4" s="8">
        <v>3</v>
      </c>
      <c r="B4" s="1" t="s">
        <v>148</v>
      </c>
      <c r="C4" s="2" t="s">
        <v>149</v>
      </c>
      <c r="D4" s="6">
        <v>2</v>
      </c>
      <c r="E4" s="1" t="s">
        <v>13</v>
      </c>
      <c r="H4" s="6">
        <f>ROUND(D4*F4,0)</f>
        <v>0</v>
      </c>
      <c r="I4" s="6">
        <f>ROUND(D4*G4,0)</f>
        <v>0</v>
      </c>
    </row>
    <row r="5" spans="1:9" ht="140.25">
      <c r="A5" s="8">
        <v>4</v>
      </c>
      <c r="B5" s="1" t="s">
        <v>150</v>
      </c>
      <c r="C5" s="2" t="s">
        <v>151</v>
      </c>
      <c r="D5" s="6">
        <v>13</v>
      </c>
      <c r="E5" s="1" t="s">
        <v>13</v>
      </c>
      <c r="H5" s="6">
        <f aca="true" t="shared" si="0" ref="H5:H13">ROUND(D5*F5,0)</f>
        <v>0</v>
      </c>
      <c r="I5" s="6">
        <f aca="true" t="shared" si="1" ref="I5:I13">ROUND(D5*G5,0)</f>
        <v>0</v>
      </c>
    </row>
    <row r="6" spans="1:9" ht="140.25">
      <c r="A6" s="8">
        <v>5</v>
      </c>
      <c r="B6" s="1" t="s">
        <v>152</v>
      </c>
      <c r="C6" s="2" t="s">
        <v>153</v>
      </c>
      <c r="D6" s="6">
        <v>13</v>
      </c>
      <c r="E6" s="1" t="s">
        <v>13</v>
      </c>
      <c r="H6" s="6">
        <f t="shared" si="0"/>
        <v>0</v>
      </c>
      <c r="I6" s="6">
        <f t="shared" si="1"/>
        <v>0</v>
      </c>
    </row>
    <row r="7" spans="1:9" ht="140.25">
      <c r="A7" s="8">
        <v>6</v>
      </c>
      <c r="B7" s="1" t="s">
        <v>154</v>
      </c>
      <c r="C7" s="2" t="s">
        <v>155</v>
      </c>
      <c r="D7" s="6">
        <v>3</v>
      </c>
      <c r="E7" s="1" t="s">
        <v>13</v>
      </c>
      <c r="H7" s="6">
        <f t="shared" si="0"/>
        <v>0</v>
      </c>
      <c r="I7" s="6">
        <f t="shared" si="1"/>
        <v>0</v>
      </c>
    </row>
    <row r="8" spans="1:9" ht="140.25">
      <c r="A8" s="8">
        <v>7</v>
      </c>
      <c r="B8" s="1" t="s">
        <v>156</v>
      </c>
      <c r="C8" s="2" t="s">
        <v>157</v>
      </c>
      <c r="D8" s="6">
        <v>10</v>
      </c>
      <c r="E8" s="1" t="s">
        <v>13</v>
      </c>
      <c r="H8" s="6">
        <f t="shared" si="0"/>
        <v>0</v>
      </c>
      <c r="I8" s="6">
        <f t="shared" si="1"/>
        <v>0</v>
      </c>
    </row>
    <row r="9" spans="1:9" ht="140.25">
      <c r="A9" s="8">
        <v>8</v>
      </c>
      <c r="B9" s="1" t="s">
        <v>158</v>
      </c>
      <c r="C9" s="2" t="s">
        <v>159</v>
      </c>
      <c r="D9" s="6">
        <v>35</v>
      </c>
      <c r="E9" s="1" t="s">
        <v>13</v>
      </c>
      <c r="H9" s="6">
        <f t="shared" si="0"/>
        <v>0</v>
      </c>
      <c r="I9" s="6">
        <f t="shared" si="1"/>
        <v>0</v>
      </c>
    </row>
    <row r="10" spans="1:9" ht="140.25">
      <c r="A10" s="8">
        <v>9</v>
      </c>
      <c r="B10" s="1" t="s">
        <v>160</v>
      </c>
      <c r="C10" s="2" t="s">
        <v>161</v>
      </c>
      <c r="D10" s="6">
        <v>1</v>
      </c>
      <c r="E10" s="1" t="s">
        <v>13</v>
      </c>
      <c r="H10" s="6">
        <f t="shared" si="0"/>
        <v>0</v>
      </c>
      <c r="I10" s="6">
        <f t="shared" si="1"/>
        <v>0</v>
      </c>
    </row>
    <row r="11" spans="1:9" ht="140.25">
      <c r="A11" s="8">
        <v>10</v>
      </c>
      <c r="B11" s="1" t="s">
        <v>162</v>
      </c>
      <c r="C11" s="2" t="s">
        <v>163</v>
      </c>
      <c r="D11" s="6">
        <v>1</v>
      </c>
      <c r="E11" s="1" t="s">
        <v>13</v>
      </c>
      <c r="H11" s="6">
        <f t="shared" si="0"/>
        <v>0</v>
      </c>
      <c r="I11" s="6">
        <f t="shared" si="1"/>
        <v>0</v>
      </c>
    </row>
    <row r="12" spans="1:9" ht="102">
      <c r="A12" s="8">
        <v>11</v>
      </c>
      <c r="B12" s="1" t="s">
        <v>164</v>
      </c>
      <c r="C12" s="2" t="s">
        <v>165</v>
      </c>
      <c r="D12" s="6">
        <v>2</v>
      </c>
      <c r="E12" s="1" t="s">
        <v>13</v>
      </c>
      <c r="H12" s="6">
        <f t="shared" si="0"/>
        <v>0</v>
      </c>
      <c r="I12" s="6">
        <f t="shared" si="1"/>
        <v>0</v>
      </c>
    </row>
    <row r="13" spans="1:9" ht="102">
      <c r="A13" s="8">
        <v>12</v>
      </c>
      <c r="B13" s="1" t="s">
        <v>166</v>
      </c>
      <c r="C13" s="2" t="s">
        <v>167</v>
      </c>
      <c r="D13" s="6">
        <v>1</v>
      </c>
      <c r="E13" s="1" t="s">
        <v>13</v>
      </c>
      <c r="H13" s="6">
        <f t="shared" si="0"/>
        <v>0</v>
      </c>
      <c r="I13" s="6">
        <f t="shared" si="1"/>
        <v>0</v>
      </c>
    </row>
    <row r="14" spans="1:9" ht="76.5">
      <c r="A14" s="8">
        <v>13</v>
      </c>
      <c r="B14" s="1" t="s">
        <v>253</v>
      </c>
      <c r="C14" s="2" t="s">
        <v>254</v>
      </c>
      <c r="D14" s="6">
        <v>6</v>
      </c>
      <c r="E14" s="1" t="s">
        <v>13</v>
      </c>
      <c r="H14" s="6">
        <f>ROUND(D14*F14,0)</f>
        <v>0</v>
      </c>
      <c r="I14" s="6">
        <f>ROUND(D14*G14,0)</f>
        <v>0</v>
      </c>
    </row>
    <row r="15" spans="1:9" s="9" customFormat="1" ht="12.75">
      <c r="A15" s="7"/>
      <c r="B15" s="3"/>
      <c r="C15" s="3" t="s">
        <v>53</v>
      </c>
      <c r="D15" s="5"/>
      <c r="E15" s="3"/>
      <c r="F15" s="5"/>
      <c r="G15" s="5"/>
      <c r="H15" s="5">
        <f>ROUND(SUM(H2:H14),0)</f>
        <v>0</v>
      </c>
      <c r="I15" s="5">
        <f>ROUND(SUM(I2:I14),0)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169</v>
      </c>
      <c r="C2" s="2" t="s">
        <v>170</v>
      </c>
      <c r="D2" s="6">
        <v>22</v>
      </c>
      <c r="E2" s="1" t="s">
        <v>13</v>
      </c>
      <c r="H2" s="6">
        <f>ROUND(D2*F2,0)</f>
        <v>0</v>
      </c>
      <c r="I2" s="6">
        <f>ROUND(D2*G2,0)</f>
        <v>0</v>
      </c>
    </row>
    <row r="3" spans="1:9" ht="51">
      <c r="A3" s="8">
        <v>2</v>
      </c>
      <c r="B3" s="1" t="s">
        <v>171</v>
      </c>
      <c r="C3" s="2" t="s">
        <v>172</v>
      </c>
      <c r="D3" s="6">
        <v>36</v>
      </c>
      <c r="E3" s="1" t="s">
        <v>19</v>
      </c>
      <c r="H3" s="6">
        <f>ROUND(D3*F3,0)</f>
        <v>0</v>
      </c>
      <c r="I3" s="6">
        <f>ROUND(D3*G3,0)</f>
        <v>0</v>
      </c>
    </row>
    <row r="4" spans="1:9" s="9" customFormat="1" ht="12.75">
      <c r="A4" s="7"/>
      <c r="B4" s="3"/>
      <c r="C4" s="3" t="s">
        <v>53</v>
      </c>
      <c r="D4" s="5"/>
      <c r="E4" s="3"/>
      <c r="F4" s="5"/>
      <c r="G4" s="5"/>
      <c r="H4" s="5">
        <f>ROUND(SUM(H2:H3),0)</f>
        <v>0</v>
      </c>
      <c r="I4" s="5">
        <f>ROUND(SUM(I2:I3),0)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174</v>
      </c>
      <c r="C2" s="2" t="s">
        <v>175</v>
      </c>
      <c r="D2" s="6">
        <v>60</v>
      </c>
      <c r="E2" s="1" t="s">
        <v>19</v>
      </c>
      <c r="H2" s="6">
        <f>ROUND(D2*F2,0)</f>
        <v>0</v>
      </c>
      <c r="I2" s="6">
        <f>ROUND(D2*G2,0)</f>
        <v>0</v>
      </c>
    </row>
    <row r="3" spans="1:9" s="9" customFormat="1" ht="12.75">
      <c r="A3" s="7"/>
      <c r="B3" s="3"/>
      <c r="C3" s="3" t="s">
        <v>53</v>
      </c>
      <c r="D3" s="5"/>
      <c r="E3" s="3"/>
      <c r="F3" s="5"/>
      <c r="G3" s="5"/>
      <c r="H3" s="5">
        <f>ROUND(SUM(H2:H2),0)</f>
        <v>0</v>
      </c>
      <c r="I3" s="5">
        <f>ROUND(SUM(I2:I2),0)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7">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14.75">
      <c r="A2" s="8">
        <v>1</v>
      </c>
      <c r="B2" s="1" t="s">
        <v>177</v>
      </c>
      <c r="C2" s="2" t="s">
        <v>178</v>
      </c>
      <c r="D2" s="6">
        <v>3351</v>
      </c>
      <c r="E2" s="1" t="s">
        <v>19</v>
      </c>
      <c r="H2" s="6">
        <f>ROUND(D2*F2,0)</f>
        <v>0</v>
      </c>
      <c r="I2" s="6">
        <f>ROUND(D2*G2,0)</f>
        <v>0</v>
      </c>
    </row>
    <row r="3" spans="1:9" ht="89.25">
      <c r="A3" s="8">
        <v>2</v>
      </c>
      <c r="B3" s="1" t="s">
        <v>179</v>
      </c>
      <c r="C3" s="2" t="s">
        <v>180</v>
      </c>
      <c r="D3" s="6">
        <v>3351</v>
      </c>
      <c r="E3" s="1" t="s">
        <v>19</v>
      </c>
      <c r="H3" s="6">
        <f aca="true" t="shared" si="0" ref="H3:H8">ROUND(D3*F3,0)</f>
        <v>0</v>
      </c>
      <c r="I3" s="6">
        <f aca="true" t="shared" si="1" ref="I3:I8">ROUND(D3*G3,0)</f>
        <v>0</v>
      </c>
    </row>
    <row r="4" spans="1:9" ht="114.75">
      <c r="A4" s="8">
        <v>3</v>
      </c>
      <c r="B4" s="1" t="s">
        <v>181</v>
      </c>
      <c r="C4" s="2" t="s">
        <v>182</v>
      </c>
      <c r="D4" s="6">
        <v>3351</v>
      </c>
      <c r="E4" s="1" t="s">
        <v>19</v>
      </c>
      <c r="H4" s="6">
        <f t="shared" si="0"/>
        <v>0</v>
      </c>
      <c r="I4" s="6">
        <f t="shared" si="1"/>
        <v>0</v>
      </c>
    </row>
    <row r="5" spans="1:9" ht="65.25">
      <c r="A5" s="8">
        <v>4</v>
      </c>
      <c r="B5" s="1" t="s">
        <v>183</v>
      </c>
      <c r="C5" s="2" t="s">
        <v>190</v>
      </c>
      <c r="D5" s="6">
        <v>3351</v>
      </c>
      <c r="E5" s="1" t="s">
        <v>19</v>
      </c>
      <c r="H5" s="6">
        <f t="shared" si="0"/>
        <v>0</v>
      </c>
      <c r="I5" s="6">
        <f t="shared" si="1"/>
        <v>0</v>
      </c>
    </row>
    <row r="6" spans="1:9" ht="114.75">
      <c r="A6" s="8">
        <v>5</v>
      </c>
      <c r="B6" s="1" t="s">
        <v>184</v>
      </c>
      <c r="C6" s="2" t="s">
        <v>185</v>
      </c>
      <c r="D6" s="6">
        <v>124</v>
      </c>
      <c r="E6" s="1" t="s">
        <v>19</v>
      </c>
      <c r="H6" s="6">
        <f t="shared" si="0"/>
        <v>0</v>
      </c>
      <c r="I6" s="6">
        <f t="shared" si="1"/>
        <v>0</v>
      </c>
    </row>
    <row r="7" spans="1:9" ht="216.75">
      <c r="A7" s="8">
        <v>6</v>
      </c>
      <c r="B7" s="1" t="s">
        <v>186</v>
      </c>
      <c r="C7" s="2" t="s">
        <v>187</v>
      </c>
      <c r="D7" s="6">
        <v>2612</v>
      </c>
      <c r="E7" s="1" t="s">
        <v>19</v>
      </c>
      <c r="H7" s="6">
        <f t="shared" si="0"/>
        <v>0</v>
      </c>
      <c r="I7" s="6">
        <f t="shared" si="1"/>
        <v>0</v>
      </c>
    </row>
    <row r="8" spans="1:9" ht="89.25">
      <c r="A8" s="8">
        <v>7</v>
      </c>
      <c r="B8" s="1" t="s">
        <v>188</v>
      </c>
      <c r="C8" s="2" t="s">
        <v>189</v>
      </c>
      <c r="D8" s="6">
        <v>8</v>
      </c>
      <c r="E8" s="1" t="s">
        <v>19</v>
      </c>
      <c r="H8" s="6">
        <f t="shared" si="0"/>
        <v>0</v>
      </c>
      <c r="I8" s="6">
        <f t="shared" si="1"/>
        <v>0</v>
      </c>
    </row>
    <row r="9" spans="1:9" s="9" customFormat="1" ht="12.75">
      <c r="A9" s="7"/>
      <c r="B9" s="3"/>
      <c r="C9" s="3" t="s">
        <v>53</v>
      </c>
      <c r="D9" s="5"/>
      <c r="E9" s="3"/>
      <c r="F9" s="5"/>
      <c r="G9" s="5"/>
      <c r="H9" s="5">
        <f>ROUND(SUM(H2:H8),0)</f>
        <v>0</v>
      </c>
      <c r="I9" s="5">
        <f>ROUND(SUM(I2:I8),0)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5"/>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14.75">
      <c r="A2" s="8">
        <v>1</v>
      </c>
      <c r="B2" s="1" t="s">
        <v>192</v>
      </c>
      <c r="C2" s="2" t="s">
        <v>193</v>
      </c>
      <c r="D2" s="6">
        <v>2</v>
      </c>
      <c r="E2" s="1" t="s">
        <v>13</v>
      </c>
      <c r="H2" s="6">
        <f>ROUND(D2*F2,0)</f>
        <v>0</v>
      </c>
      <c r="I2" s="6">
        <f>ROUND(D2*G2,0)</f>
        <v>0</v>
      </c>
    </row>
    <row r="3" spans="1:9" ht="114.75">
      <c r="A3" s="8">
        <v>2</v>
      </c>
      <c r="B3" s="1" t="s">
        <v>194</v>
      </c>
      <c r="C3" s="2" t="s">
        <v>195</v>
      </c>
      <c r="D3" s="6">
        <v>5</v>
      </c>
      <c r="E3" s="1" t="s">
        <v>13</v>
      </c>
      <c r="H3" s="6">
        <f>ROUND(D3*F3,0)</f>
        <v>0</v>
      </c>
      <c r="I3" s="6">
        <f>ROUND(D3*G3,0)</f>
        <v>0</v>
      </c>
    </row>
    <row r="4" spans="1:9" ht="114.75">
      <c r="A4" s="8">
        <v>3</v>
      </c>
      <c r="B4" s="1" t="s">
        <v>196</v>
      </c>
      <c r="C4" s="2" t="s">
        <v>197</v>
      </c>
      <c r="D4" s="6">
        <v>18</v>
      </c>
      <c r="E4" s="1" t="s">
        <v>13</v>
      </c>
      <c r="H4" s="6">
        <f>ROUND(D4*F4,0)</f>
        <v>0</v>
      </c>
      <c r="I4" s="6">
        <f>ROUND(D4*G4,0)</f>
        <v>0</v>
      </c>
    </row>
    <row r="5" spans="1:9" s="9" customFormat="1" ht="12.75">
      <c r="A5" s="7"/>
      <c r="B5" s="3"/>
      <c r="C5" s="3" t="s">
        <v>53</v>
      </c>
      <c r="D5" s="5"/>
      <c r="E5" s="3"/>
      <c r="F5" s="5"/>
      <c r="G5" s="5"/>
      <c r="H5" s="5">
        <f>ROUND(SUM(H2:H4),0)</f>
        <v>0</v>
      </c>
      <c r="I5" s="5">
        <f>ROUND(SUM(I2:I4),0)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199</v>
      </c>
      <c r="C2" s="2" t="s">
        <v>200</v>
      </c>
      <c r="D2" s="6">
        <v>400</v>
      </c>
      <c r="E2" s="1" t="s">
        <v>24</v>
      </c>
      <c r="H2" s="6">
        <f>ROUND(D2*F2,0)</f>
        <v>0</v>
      </c>
      <c r="I2" s="6">
        <f>ROUND(D2*G2,0)</f>
        <v>0</v>
      </c>
    </row>
    <row r="3" spans="1:9" ht="25.5">
      <c r="A3" s="8">
        <v>2</v>
      </c>
      <c r="B3" s="1" t="s">
        <v>201</v>
      </c>
      <c r="C3" s="2" t="s">
        <v>202</v>
      </c>
      <c r="D3" s="6">
        <v>60</v>
      </c>
      <c r="E3" s="1" t="s">
        <v>24</v>
      </c>
      <c r="H3" s="6">
        <f aca="true" t="shared" si="0" ref="H3:H8">ROUND(D3*F3,0)</f>
        <v>0</v>
      </c>
      <c r="I3" s="6">
        <f aca="true" t="shared" si="1" ref="I3:I8">ROUND(D3*G3,0)</f>
        <v>0</v>
      </c>
    </row>
    <row r="4" spans="1:9" ht="25.5">
      <c r="A4" s="8">
        <v>3</v>
      </c>
      <c r="B4" s="1" t="s">
        <v>203</v>
      </c>
      <c r="C4" s="2" t="s">
        <v>204</v>
      </c>
      <c r="D4" s="6">
        <v>25</v>
      </c>
      <c r="E4" s="1" t="s">
        <v>13</v>
      </c>
      <c r="H4" s="6">
        <f t="shared" si="0"/>
        <v>0</v>
      </c>
      <c r="I4" s="6">
        <f t="shared" si="1"/>
        <v>0</v>
      </c>
    </row>
    <row r="5" spans="1:9" ht="51">
      <c r="A5" s="8">
        <v>4</v>
      </c>
      <c r="B5" s="1" t="s">
        <v>205</v>
      </c>
      <c r="C5" s="2" t="s">
        <v>206</v>
      </c>
      <c r="D5" s="6">
        <v>400</v>
      </c>
      <c r="E5" s="1" t="s">
        <v>24</v>
      </c>
      <c r="H5" s="6">
        <f t="shared" si="0"/>
        <v>0</v>
      </c>
      <c r="I5" s="6">
        <f t="shared" si="1"/>
        <v>0</v>
      </c>
    </row>
    <row r="6" spans="1:9" ht="38.25">
      <c r="A6" s="8">
        <v>5</v>
      </c>
      <c r="B6" s="1" t="s">
        <v>207</v>
      </c>
      <c r="C6" s="2" t="s">
        <v>208</v>
      </c>
      <c r="D6" s="6">
        <v>20</v>
      </c>
      <c r="E6" s="1" t="s">
        <v>13</v>
      </c>
      <c r="H6" s="6">
        <f t="shared" si="0"/>
        <v>0</v>
      </c>
      <c r="I6" s="6">
        <f t="shared" si="1"/>
        <v>0</v>
      </c>
    </row>
    <row r="7" spans="1:9" ht="38.25">
      <c r="A7" s="8">
        <v>6</v>
      </c>
      <c r="B7" s="1" t="s">
        <v>209</v>
      </c>
      <c r="C7" s="2" t="s">
        <v>210</v>
      </c>
      <c r="D7" s="6">
        <v>20</v>
      </c>
      <c r="E7" s="1" t="s">
        <v>13</v>
      </c>
      <c r="H7" s="6">
        <f t="shared" si="0"/>
        <v>0</v>
      </c>
      <c r="I7" s="6">
        <f t="shared" si="1"/>
        <v>0</v>
      </c>
    </row>
    <row r="8" spans="1:9" ht="38.25">
      <c r="A8" s="8">
        <v>7</v>
      </c>
      <c r="B8" s="1" t="s">
        <v>211</v>
      </c>
      <c r="C8" s="2" t="s">
        <v>212</v>
      </c>
      <c r="D8" s="6">
        <v>150</v>
      </c>
      <c r="E8" s="1" t="s">
        <v>13</v>
      </c>
      <c r="H8" s="6">
        <f t="shared" si="0"/>
        <v>0</v>
      </c>
      <c r="I8" s="6">
        <f t="shared" si="1"/>
        <v>0</v>
      </c>
    </row>
    <row r="9" spans="1:9" s="9" customFormat="1" ht="12.75">
      <c r="A9" s="7"/>
      <c r="B9" s="3"/>
      <c r="C9" s="3" t="s">
        <v>53</v>
      </c>
      <c r="D9" s="5"/>
      <c r="E9" s="3"/>
      <c r="F9" s="5"/>
      <c r="G9" s="5"/>
      <c r="H9" s="5">
        <f>ROUND(SUM(H2:H8),0)</f>
        <v>0</v>
      </c>
      <c r="I9" s="5">
        <f>ROUND(SUM(I2:I8),0)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2.75">
      <c r="A2" s="8">
        <v>1</v>
      </c>
      <c r="B2" s="1" t="s">
        <v>213</v>
      </c>
      <c r="C2" s="2" t="s">
        <v>214</v>
      </c>
      <c r="D2" s="6">
        <v>1</v>
      </c>
      <c r="E2" s="1" t="s">
        <v>59</v>
      </c>
      <c r="H2" s="6">
        <f>ROUND(D2*F2,0)</f>
        <v>0</v>
      </c>
      <c r="I2" s="6">
        <f>ROUND(D2*G2,0)</f>
        <v>0</v>
      </c>
    </row>
    <row r="3" spans="1:9" ht="25.5">
      <c r="A3" s="8">
        <v>2</v>
      </c>
      <c r="B3" s="1" t="s">
        <v>215</v>
      </c>
      <c r="C3" s="2" t="s">
        <v>216</v>
      </c>
      <c r="D3" s="6">
        <v>1</v>
      </c>
      <c r="E3" s="1" t="s">
        <v>59</v>
      </c>
      <c r="H3" s="6">
        <f>ROUND(D3*F3,0)</f>
        <v>0</v>
      </c>
      <c r="I3" s="6">
        <f>ROUND(D3*G3,0)</f>
        <v>0</v>
      </c>
    </row>
    <row r="4" spans="1:9" s="9" customFormat="1" ht="12.75">
      <c r="A4" s="7"/>
      <c r="B4" s="3"/>
      <c r="C4" s="3" t="s">
        <v>53</v>
      </c>
      <c r="D4" s="5"/>
      <c r="E4" s="3"/>
      <c r="F4" s="5"/>
      <c r="G4" s="5"/>
      <c r="H4" s="5">
        <f>ROUND(SUM(H2:H3),0)</f>
        <v>0</v>
      </c>
      <c r="I4" s="5">
        <f>ROUND(SUM(I2:I3),0)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7"/>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217</v>
      </c>
      <c r="C2" s="2" t="s">
        <v>218</v>
      </c>
      <c r="D2" s="6">
        <v>1</v>
      </c>
      <c r="E2" s="1" t="s">
        <v>59</v>
      </c>
      <c r="H2" s="6">
        <f>ROUND(D2*F2,0)</f>
        <v>0</v>
      </c>
      <c r="I2" s="6">
        <f>ROUND(D2*G2,0)</f>
        <v>0</v>
      </c>
    </row>
    <row r="3" spans="1:9" ht="51">
      <c r="A3" s="8">
        <v>2</v>
      </c>
      <c r="B3" s="1" t="s">
        <v>219</v>
      </c>
      <c r="C3" s="2" t="s">
        <v>220</v>
      </c>
      <c r="D3" s="6">
        <v>1</v>
      </c>
      <c r="E3" s="1" t="s">
        <v>59</v>
      </c>
      <c r="H3" s="6">
        <f>ROUND(D3*F3,0)</f>
        <v>0</v>
      </c>
      <c r="I3" s="6">
        <f>ROUND(D3*G3,0)</f>
        <v>0</v>
      </c>
    </row>
    <row r="4" spans="1:9" ht="63.75">
      <c r="A4" s="8">
        <v>3</v>
      </c>
      <c r="B4" s="1" t="s">
        <v>221</v>
      </c>
      <c r="C4" s="2" t="s">
        <v>222</v>
      </c>
      <c r="D4" s="6">
        <v>1</v>
      </c>
      <c r="E4" s="1" t="s">
        <v>59</v>
      </c>
      <c r="H4" s="6">
        <f>ROUND(D4*F4,0)</f>
        <v>0</v>
      </c>
      <c r="I4" s="6">
        <f>ROUND(D4*G4,0)</f>
        <v>0</v>
      </c>
    </row>
    <row r="5" spans="1:9" ht="63.75">
      <c r="A5" s="8">
        <v>4</v>
      </c>
      <c r="B5" s="1" t="s">
        <v>227</v>
      </c>
      <c r="C5" s="2" t="s">
        <v>228</v>
      </c>
      <c r="D5" s="6">
        <v>20</v>
      </c>
      <c r="E5" s="1" t="s">
        <v>13</v>
      </c>
      <c r="H5" s="6">
        <f>ROUND(D5*F5,0)</f>
        <v>0</v>
      </c>
      <c r="I5" s="6">
        <f>ROUND(D5*G5,0)</f>
        <v>0</v>
      </c>
    </row>
    <row r="6" spans="1:9" ht="63.75">
      <c r="A6" s="8">
        <v>5</v>
      </c>
      <c r="B6" s="1" t="s">
        <v>229</v>
      </c>
      <c r="C6" s="2" t="s">
        <v>230</v>
      </c>
      <c r="D6" s="6">
        <v>36</v>
      </c>
      <c r="E6" s="1" t="s">
        <v>13</v>
      </c>
      <c r="H6" s="6">
        <f>ROUND(D6*F6,0)</f>
        <v>0</v>
      </c>
      <c r="I6" s="6">
        <f>ROUND(D6*G6,0)</f>
        <v>0</v>
      </c>
    </row>
    <row r="7" spans="1:9" s="9" customFormat="1" ht="12.75">
      <c r="A7" s="7"/>
      <c r="B7" s="3"/>
      <c r="C7" s="3" t="s">
        <v>53</v>
      </c>
      <c r="D7" s="5"/>
      <c r="E7" s="3"/>
      <c r="F7" s="5"/>
      <c r="G7" s="5"/>
      <c r="H7" s="5">
        <f>ROUND(SUM(H2:H6),0)</f>
        <v>0</v>
      </c>
      <c r="I7" s="5">
        <f>ROUND(SUM(I2:I6),0)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E5" sqref="E5"/>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54</v>
      </c>
      <c r="B2" s="11">
        <f>'Bontás, építőanyagok újrahasz.'!H19</f>
        <v>0</v>
      </c>
      <c r="C2" s="11">
        <f>'Bontás, építőanyagok újrahasz.'!I19</f>
        <v>0</v>
      </c>
    </row>
    <row r="3" spans="1:3" ht="15.75">
      <c r="A3" s="11" t="s">
        <v>57</v>
      </c>
      <c r="B3" s="11">
        <f>'Zsaluzás és állványozás'!H3</f>
        <v>0</v>
      </c>
      <c r="C3" s="11">
        <f>'Zsaluzás és állványozás'!I3</f>
        <v>0</v>
      </c>
    </row>
    <row r="4" spans="1:3" ht="15.75">
      <c r="A4" s="11" t="s">
        <v>71</v>
      </c>
      <c r="B4" s="11">
        <f>'Szerkezetépítési munkák'!H8</f>
        <v>0</v>
      </c>
      <c r="C4" s="11">
        <f>'Szerkezetépítési munkák'!I8</f>
        <v>0</v>
      </c>
    </row>
    <row r="5" spans="1:3" ht="15.75">
      <c r="A5" s="11" t="s">
        <v>76</v>
      </c>
      <c r="B5" s="11">
        <f>'Helyszíni beton és vasbeton mun'!H4</f>
        <v>0</v>
      </c>
      <c r="C5" s="11">
        <f>'Helyszíni beton és vasbeton mun'!I4</f>
        <v>0</v>
      </c>
    </row>
    <row r="6" spans="1:3" ht="15.75">
      <c r="A6" s="11" t="s">
        <v>79</v>
      </c>
      <c r="B6" s="11">
        <f>'Falazás és egyéb kőművesmunka'!H3</f>
        <v>0</v>
      </c>
      <c r="C6" s="11">
        <f>'Falazás és egyéb kőművesmunka'!I3</f>
        <v>0</v>
      </c>
    </row>
    <row r="7" spans="1:3" ht="31.5">
      <c r="A7" s="11" t="s">
        <v>94</v>
      </c>
      <c r="B7" s="11">
        <f>'Fém- és könnyű épületszerkezet '!H3</f>
        <v>0</v>
      </c>
      <c r="C7" s="11">
        <f>'Fém- és könnyű épületszerkezet '!I3</f>
        <v>0</v>
      </c>
    </row>
    <row r="8" spans="1:3" ht="15.75">
      <c r="A8" s="11" t="s">
        <v>117</v>
      </c>
      <c r="B8" s="11">
        <f>'Vakolás és rabicolás'!H13</f>
        <v>0</v>
      </c>
      <c r="C8" s="11">
        <f>'Vakolás és rabicolás'!I13</f>
        <v>0</v>
      </c>
    </row>
    <row r="9" spans="1:3" ht="15.75">
      <c r="A9" s="11" t="s">
        <v>126</v>
      </c>
      <c r="B9" s="11">
        <f>Bádogozás!H6</f>
        <v>0</v>
      </c>
      <c r="C9" s="11">
        <f>Bádogozás!I6</f>
        <v>0</v>
      </c>
    </row>
    <row r="10" spans="1:3" ht="15.75">
      <c r="A10" s="11" t="s">
        <v>147</v>
      </c>
      <c r="B10" s="11">
        <f>'Fa- és műanyag szerkezetek'!H19</f>
        <v>0</v>
      </c>
      <c r="C10" s="11">
        <f>'Fa- és műanyag szerkezetek'!I19</f>
        <v>0</v>
      </c>
    </row>
    <row r="11" spans="1:3" ht="31.5">
      <c r="A11" s="11" t="s">
        <v>168</v>
      </c>
      <c r="B11" s="11">
        <f>'Fém nyílászáró és épületlakatos'!H15</f>
        <v>0</v>
      </c>
      <c r="C11" s="11">
        <f>'Fém nyílászáró és épületlakatos'!I15</f>
        <v>0</v>
      </c>
    </row>
    <row r="12" spans="1:3" ht="15.75">
      <c r="A12" s="11" t="s">
        <v>173</v>
      </c>
      <c r="B12" s="11">
        <f>Üvegezés!H4</f>
        <v>0</v>
      </c>
      <c r="C12" s="11">
        <f>Üvegezés!I4</f>
        <v>0</v>
      </c>
    </row>
    <row r="13" spans="1:3" ht="15.75">
      <c r="A13" s="11" t="s">
        <v>176</v>
      </c>
      <c r="B13" s="11">
        <f>Felületképzés!H3</f>
        <v>0</v>
      </c>
      <c r="C13" s="11">
        <f>Felületképzés!I3</f>
        <v>0</v>
      </c>
    </row>
    <row r="14" spans="1:3" ht="15.75">
      <c r="A14" s="11" t="s">
        <v>191</v>
      </c>
      <c r="B14" s="11">
        <f>Szigetelés!H9</f>
        <v>0</v>
      </c>
      <c r="C14" s="11">
        <f>Szigetelés!I9</f>
        <v>0</v>
      </c>
    </row>
    <row r="15" spans="1:3" ht="15.75">
      <c r="A15" s="11" t="s">
        <v>198</v>
      </c>
      <c r="B15" s="11">
        <f>'Árnyékolók beépítése'!H5</f>
        <v>0</v>
      </c>
      <c r="C15" s="11">
        <f>'Árnyékolók beépítése'!I5</f>
        <v>0</v>
      </c>
    </row>
    <row r="16" spans="1:3" ht="15.75">
      <c r="A16" s="11" t="s">
        <v>245</v>
      </c>
      <c r="B16" s="11">
        <f>'Villám védelem'!H9</f>
        <v>0</v>
      </c>
      <c r="C16" s="11">
        <f>'Villám védelem'!I9</f>
        <v>0</v>
      </c>
    </row>
    <row r="17" spans="1:3" ht="15.75">
      <c r="A17" s="11" t="s">
        <v>246</v>
      </c>
      <c r="B17" s="11">
        <f>Villanyszerelés!H4</f>
        <v>0</v>
      </c>
      <c r="C17" s="11">
        <f>Villanyszerelés!I4</f>
        <v>0</v>
      </c>
    </row>
    <row r="18" spans="1:3" ht="15.75">
      <c r="A18" s="11" t="s">
        <v>247</v>
      </c>
      <c r="B18" s="11">
        <f>Épületgépészet!H7</f>
        <v>0</v>
      </c>
      <c r="C18" s="11">
        <f>Épületgépészet!I7</f>
        <v>0</v>
      </c>
    </row>
    <row r="19" spans="1:3" s="12" customFormat="1" ht="15.75">
      <c r="A19" s="12" t="s">
        <v>231</v>
      </c>
      <c r="B19" s="12">
        <f>ROUND(SUM(B2:B18),0)</f>
        <v>0</v>
      </c>
      <c r="C19" s="12">
        <f>ROUND(SUM(C2:C18),0)</f>
        <v>0</v>
      </c>
    </row>
    <row r="22" spans="1:3" ht="15.75">
      <c r="A22" s="11" t="s">
        <v>252</v>
      </c>
      <c r="B22" s="11">
        <f>'OPCIONÁLIS TÉTELEK'!H18</f>
        <v>0</v>
      </c>
      <c r="C22" s="11">
        <f>'OPCIONÁLIS TÉTELEK'!I18</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r:id="rId1"/>
  <headerFooter>
    <oddHeader>&amp;LTender terv&amp;CIskola felújítás
Árpád út 161-163&amp;R&amp;A</oddHeader>
    <oddFooter>&amp;C&amp;P/&amp;N&amp;R2017.június</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7">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223</v>
      </c>
      <c r="C2" s="2" t="s">
        <v>224</v>
      </c>
      <c r="D2" s="6">
        <v>1</v>
      </c>
      <c r="E2" s="1" t="s">
        <v>59</v>
      </c>
      <c r="H2" s="6">
        <f aca="true" t="shared" si="0" ref="H2:H17">ROUND(D2*F2,0)</f>
        <v>0</v>
      </c>
      <c r="I2" s="6">
        <f aca="true" t="shared" si="1" ref="I2:I17">ROUND(D2*G2,0)</f>
        <v>0</v>
      </c>
    </row>
    <row r="3" spans="1:9" ht="76.5">
      <c r="A3" s="8">
        <v>2</v>
      </c>
      <c r="B3" s="1" t="s">
        <v>225</v>
      </c>
      <c r="C3" s="2" t="s">
        <v>226</v>
      </c>
      <c r="D3" s="6">
        <v>1</v>
      </c>
      <c r="E3" s="1" t="s">
        <v>59</v>
      </c>
      <c r="H3" s="6">
        <f t="shared" si="0"/>
        <v>0</v>
      </c>
      <c r="I3" s="6">
        <f t="shared" si="1"/>
        <v>0</v>
      </c>
    </row>
    <row r="4" spans="1:9" ht="38.25">
      <c r="A4" s="8">
        <v>3</v>
      </c>
      <c r="B4" s="1" t="s">
        <v>21</v>
      </c>
      <c r="C4" s="2" t="s">
        <v>22</v>
      </c>
      <c r="D4" s="6">
        <v>782.4</v>
      </c>
      <c r="E4" s="1" t="s">
        <v>19</v>
      </c>
      <c r="H4" s="6">
        <f t="shared" si="0"/>
        <v>0</v>
      </c>
      <c r="I4" s="6">
        <f t="shared" si="1"/>
        <v>0</v>
      </c>
    </row>
    <row r="5" spans="1:9" ht="409.5">
      <c r="A5" s="8">
        <v>4</v>
      </c>
      <c r="B5" s="1" t="s">
        <v>80</v>
      </c>
      <c r="C5" s="2" t="s">
        <v>267</v>
      </c>
      <c r="D5" s="6">
        <v>1</v>
      </c>
      <c r="E5" s="1" t="s">
        <v>13</v>
      </c>
      <c r="H5" s="6">
        <f t="shared" si="0"/>
        <v>0</v>
      </c>
      <c r="I5" s="6">
        <f t="shared" si="1"/>
        <v>0</v>
      </c>
    </row>
    <row r="6" spans="1:9" ht="408">
      <c r="A6" s="8">
        <v>5</v>
      </c>
      <c r="B6" s="1" t="s">
        <v>81</v>
      </c>
      <c r="C6" s="2" t="s">
        <v>268</v>
      </c>
      <c r="D6" s="6">
        <v>1</v>
      </c>
      <c r="E6" s="1" t="s">
        <v>13</v>
      </c>
      <c r="H6" s="6">
        <f t="shared" si="0"/>
        <v>0</v>
      </c>
      <c r="I6" s="6">
        <f t="shared" si="1"/>
        <v>0</v>
      </c>
    </row>
    <row r="7" spans="1:9" ht="408">
      <c r="A7" s="8">
        <v>6</v>
      </c>
      <c r="B7" s="1" t="s">
        <v>82</v>
      </c>
      <c r="C7" s="2" t="s">
        <v>269</v>
      </c>
      <c r="D7" s="6">
        <v>1</v>
      </c>
      <c r="E7" s="1" t="s">
        <v>13</v>
      </c>
      <c r="H7" s="6">
        <f t="shared" si="0"/>
        <v>0</v>
      </c>
      <c r="I7" s="6">
        <f t="shared" si="1"/>
        <v>0</v>
      </c>
    </row>
    <row r="8" spans="1:9" ht="409.5">
      <c r="A8" s="8">
        <v>7</v>
      </c>
      <c r="B8" s="1" t="s">
        <v>83</v>
      </c>
      <c r="C8" s="2" t="s">
        <v>270</v>
      </c>
      <c r="D8" s="6">
        <v>2</v>
      </c>
      <c r="E8" s="1" t="s">
        <v>13</v>
      </c>
      <c r="H8" s="6">
        <f t="shared" si="0"/>
        <v>0</v>
      </c>
      <c r="I8" s="6">
        <f t="shared" si="1"/>
        <v>0</v>
      </c>
    </row>
    <row r="9" spans="1:9" ht="409.5">
      <c r="A9" s="8">
        <v>8</v>
      </c>
      <c r="B9" s="1" t="s">
        <v>84</v>
      </c>
      <c r="C9" s="2" t="s">
        <v>271</v>
      </c>
      <c r="D9" s="6">
        <v>2</v>
      </c>
      <c r="E9" s="1" t="s">
        <v>13</v>
      </c>
      <c r="H9" s="6">
        <f t="shared" si="0"/>
        <v>0</v>
      </c>
      <c r="I9" s="6">
        <f t="shared" si="1"/>
        <v>0</v>
      </c>
    </row>
    <row r="10" spans="1:9" ht="409.5">
      <c r="A10" s="8">
        <v>9</v>
      </c>
      <c r="B10" s="1" t="s">
        <v>85</v>
      </c>
      <c r="C10" s="2" t="s">
        <v>272</v>
      </c>
      <c r="D10" s="6">
        <v>1</v>
      </c>
      <c r="E10" s="1" t="s">
        <v>13</v>
      </c>
      <c r="H10" s="6">
        <f t="shared" si="0"/>
        <v>0</v>
      </c>
      <c r="I10" s="6">
        <f t="shared" si="1"/>
        <v>0</v>
      </c>
    </row>
    <row r="11" spans="1:9" ht="409.5">
      <c r="A11" s="8">
        <v>10</v>
      </c>
      <c r="B11" s="1" t="s">
        <v>86</v>
      </c>
      <c r="C11" s="2" t="s">
        <v>273</v>
      </c>
      <c r="D11" s="6">
        <v>2</v>
      </c>
      <c r="E11" s="1" t="s">
        <v>13</v>
      </c>
      <c r="H11" s="6">
        <f t="shared" si="0"/>
        <v>0</v>
      </c>
      <c r="I11" s="6">
        <f t="shared" si="1"/>
        <v>0</v>
      </c>
    </row>
    <row r="12" spans="1:9" ht="409.5">
      <c r="A12" s="8">
        <v>11</v>
      </c>
      <c r="B12" s="1" t="s">
        <v>87</v>
      </c>
      <c r="C12" s="2" t="s">
        <v>274</v>
      </c>
      <c r="D12" s="6">
        <v>2</v>
      </c>
      <c r="E12" s="1" t="s">
        <v>13</v>
      </c>
      <c r="H12" s="6">
        <f t="shared" si="0"/>
        <v>0</v>
      </c>
      <c r="I12" s="6">
        <f t="shared" si="1"/>
        <v>0</v>
      </c>
    </row>
    <row r="13" spans="1:9" ht="409.5">
      <c r="A13" s="8">
        <v>12</v>
      </c>
      <c r="B13" s="1" t="s">
        <v>88</v>
      </c>
      <c r="C13" s="2" t="s">
        <v>275</v>
      </c>
      <c r="D13" s="6">
        <v>1</v>
      </c>
      <c r="E13" s="1" t="s">
        <v>13</v>
      </c>
      <c r="H13" s="6">
        <f t="shared" si="0"/>
        <v>0</v>
      </c>
      <c r="I13" s="6">
        <f t="shared" si="1"/>
        <v>0</v>
      </c>
    </row>
    <row r="14" spans="1:9" ht="409.5">
      <c r="A14" s="8">
        <v>13</v>
      </c>
      <c r="B14" s="1" t="s">
        <v>89</v>
      </c>
      <c r="C14" s="2" t="s">
        <v>276</v>
      </c>
      <c r="D14" s="6">
        <v>1</v>
      </c>
      <c r="E14" s="1" t="s">
        <v>13</v>
      </c>
      <c r="H14" s="6">
        <f t="shared" si="0"/>
        <v>0</v>
      </c>
      <c r="I14" s="6">
        <f t="shared" si="1"/>
        <v>0</v>
      </c>
    </row>
    <row r="15" spans="1:9" ht="409.5">
      <c r="A15" s="8">
        <v>14</v>
      </c>
      <c r="B15" s="1" t="s">
        <v>90</v>
      </c>
      <c r="C15" s="2" t="s">
        <v>277</v>
      </c>
      <c r="D15" s="6">
        <v>1</v>
      </c>
      <c r="E15" s="1" t="s">
        <v>13</v>
      </c>
      <c r="H15" s="6">
        <f t="shared" si="0"/>
        <v>0</v>
      </c>
      <c r="I15" s="6">
        <f t="shared" si="1"/>
        <v>0</v>
      </c>
    </row>
    <row r="16" spans="1:9" ht="409.5">
      <c r="A16" s="8">
        <v>15</v>
      </c>
      <c r="B16" s="1" t="s">
        <v>91</v>
      </c>
      <c r="C16" s="2" t="s">
        <v>278</v>
      </c>
      <c r="D16" s="6">
        <v>1</v>
      </c>
      <c r="E16" s="1" t="s">
        <v>13</v>
      </c>
      <c r="H16" s="6">
        <f t="shared" si="0"/>
        <v>0</v>
      </c>
      <c r="I16" s="6">
        <f t="shared" si="1"/>
        <v>0</v>
      </c>
    </row>
    <row r="17" spans="1:9" ht="409.5">
      <c r="A17" s="8">
        <v>16</v>
      </c>
      <c r="B17" s="1" t="s">
        <v>92</v>
      </c>
      <c r="C17" s="2" t="s">
        <v>279</v>
      </c>
      <c r="D17" s="6">
        <v>1</v>
      </c>
      <c r="E17" s="1" t="s">
        <v>13</v>
      </c>
      <c r="H17" s="6">
        <f t="shared" si="0"/>
        <v>0</v>
      </c>
      <c r="I17" s="6">
        <f t="shared" si="1"/>
        <v>0</v>
      </c>
    </row>
    <row r="18" spans="1:9" s="9" customFormat="1" ht="12.75">
      <c r="A18" s="7"/>
      <c r="B18" s="3"/>
      <c r="C18" s="3" t="s">
        <v>53</v>
      </c>
      <c r="D18" s="5"/>
      <c r="E18" s="3"/>
      <c r="F18" s="5"/>
      <c r="G18" s="5"/>
      <c r="H18" s="5">
        <f>ROUND(SUM(H2:H17),0)</f>
        <v>0</v>
      </c>
      <c r="I18" s="5">
        <f>ROUND(SUM(I2:I17),0)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2">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12</v>
      </c>
      <c r="C2" s="2" t="s">
        <v>14</v>
      </c>
      <c r="D2" s="6">
        <v>52</v>
      </c>
      <c r="E2" s="1" t="s">
        <v>13</v>
      </c>
      <c r="H2" s="6">
        <f aca="true" t="shared" si="0" ref="H2:H18">ROUND(D2*F2,0)</f>
        <v>0</v>
      </c>
      <c r="I2" s="6">
        <f aca="true" t="shared" si="1" ref="I2:I18">ROUND(D2*G2,0)</f>
        <v>0</v>
      </c>
    </row>
    <row r="3" spans="1:9" ht="38.25">
      <c r="A3" s="8">
        <v>2</v>
      </c>
      <c r="B3" s="1" t="s">
        <v>15</v>
      </c>
      <c r="C3" s="2" t="s">
        <v>17</v>
      </c>
      <c r="D3" s="6">
        <v>416</v>
      </c>
      <c r="E3" s="1" t="s">
        <v>16</v>
      </c>
      <c r="H3" s="6">
        <f t="shared" si="0"/>
        <v>0</v>
      </c>
      <c r="I3" s="6">
        <f t="shared" si="1"/>
        <v>0</v>
      </c>
    </row>
    <row r="4" spans="1:9" ht="38.25">
      <c r="A4" s="8">
        <v>3</v>
      </c>
      <c r="B4" s="1" t="s">
        <v>18</v>
      </c>
      <c r="C4" s="2" t="s">
        <v>20</v>
      </c>
      <c r="D4" s="6">
        <v>3351</v>
      </c>
      <c r="E4" s="1" t="s">
        <v>19</v>
      </c>
      <c r="H4" s="6">
        <f t="shared" si="0"/>
        <v>0</v>
      </c>
      <c r="I4" s="6">
        <f t="shared" si="1"/>
        <v>0</v>
      </c>
    </row>
    <row r="5" spans="1:9" ht="38.25">
      <c r="A5" s="8">
        <v>4</v>
      </c>
      <c r="B5" s="1" t="s">
        <v>23</v>
      </c>
      <c r="C5" s="2" t="s">
        <v>25</v>
      </c>
      <c r="D5" s="6">
        <v>572</v>
      </c>
      <c r="E5" s="1" t="s">
        <v>24</v>
      </c>
      <c r="H5" s="6">
        <f t="shared" si="0"/>
        <v>0</v>
      </c>
      <c r="I5" s="6">
        <f t="shared" si="1"/>
        <v>0</v>
      </c>
    </row>
    <row r="6" spans="1:9" ht="38.25">
      <c r="A6" s="8">
        <v>5</v>
      </c>
      <c r="B6" s="1" t="s">
        <v>26</v>
      </c>
      <c r="C6" s="2" t="s">
        <v>27</v>
      </c>
      <c r="D6" s="6">
        <v>658</v>
      </c>
      <c r="E6" s="1" t="s">
        <v>24</v>
      </c>
      <c r="H6" s="6">
        <f t="shared" si="0"/>
        <v>0</v>
      </c>
      <c r="I6" s="6">
        <f t="shared" si="1"/>
        <v>0</v>
      </c>
    </row>
    <row r="7" spans="1:9" ht="38.25">
      <c r="A7" s="8">
        <v>6</v>
      </c>
      <c r="B7" s="1" t="s">
        <v>28</v>
      </c>
      <c r="C7" s="2" t="s">
        <v>29</v>
      </c>
      <c r="D7" s="6">
        <v>983.5</v>
      </c>
      <c r="E7" s="1" t="s">
        <v>19</v>
      </c>
      <c r="H7" s="6">
        <f t="shared" si="0"/>
        <v>0</v>
      </c>
      <c r="I7" s="6">
        <f t="shared" si="1"/>
        <v>0</v>
      </c>
    </row>
    <row r="8" spans="1:9" ht="38.25">
      <c r="A8" s="8">
        <v>7</v>
      </c>
      <c r="B8" s="1" t="s">
        <v>30</v>
      </c>
      <c r="C8" s="2" t="s">
        <v>31</v>
      </c>
      <c r="D8" s="6">
        <v>45.3</v>
      </c>
      <c r="E8" s="1" t="s">
        <v>19</v>
      </c>
      <c r="H8" s="6">
        <f t="shared" si="0"/>
        <v>0</v>
      </c>
      <c r="I8" s="6">
        <f t="shared" si="1"/>
        <v>0</v>
      </c>
    </row>
    <row r="9" spans="1:9" ht="25.5">
      <c r="A9" s="8">
        <v>8</v>
      </c>
      <c r="B9" s="1" t="s">
        <v>32</v>
      </c>
      <c r="C9" s="2" t="s">
        <v>33</v>
      </c>
      <c r="D9" s="6">
        <v>224</v>
      </c>
      <c r="E9" s="1" t="s">
        <v>13</v>
      </c>
      <c r="H9" s="6">
        <f t="shared" si="0"/>
        <v>0</v>
      </c>
      <c r="I9" s="6">
        <f t="shared" si="1"/>
        <v>0</v>
      </c>
    </row>
    <row r="10" spans="1:9" ht="38.25">
      <c r="A10" s="8">
        <v>9</v>
      </c>
      <c r="B10" s="1" t="s">
        <v>34</v>
      </c>
      <c r="C10" s="2" t="s">
        <v>35</v>
      </c>
      <c r="D10" s="6">
        <v>22</v>
      </c>
      <c r="E10" s="1" t="s">
        <v>13</v>
      </c>
      <c r="H10" s="6">
        <f t="shared" si="0"/>
        <v>0</v>
      </c>
      <c r="I10" s="6">
        <f t="shared" si="1"/>
        <v>0</v>
      </c>
    </row>
    <row r="11" spans="1:9" ht="38.25">
      <c r="A11" s="8">
        <v>10</v>
      </c>
      <c r="B11" s="1" t="s">
        <v>36</v>
      </c>
      <c r="C11" s="2" t="s">
        <v>38</v>
      </c>
      <c r="D11" s="6">
        <v>0.2</v>
      </c>
      <c r="E11" s="1" t="s">
        <v>37</v>
      </c>
      <c r="H11" s="6">
        <f t="shared" si="0"/>
        <v>0</v>
      </c>
      <c r="I11" s="6">
        <f t="shared" si="1"/>
        <v>0</v>
      </c>
    </row>
    <row r="12" spans="1:9" ht="63.75">
      <c r="A12" s="8">
        <v>11</v>
      </c>
      <c r="B12" s="1" t="s">
        <v>39</v>
      </c>
      <c r="C12" s="2" t="s">
        <v>40</v>
      </c>
      <c r="D12" s="6">
        <v>4</v>
      </c>
      <c r="E12" s="1" t="s">
        <v>19</v>
      </c>
      <c r="H12" s="6">
        <f t="shared" si="0"/>
        <v>0</v>
      </c>
      <c r="I12" s="6">
        <f t="shared" si="1"/>
        <v>0</v>
      </c>
    </row>
    <row r="13" spans="1:9" ht="51">
      <c r="A13" s="8">
        <v>12</v>
      </c>
      <c r="B13" s="1" t="s">
        <v>41</v>
      </c>
      <c r="C13" s="2" t="s">
        <v>42</v>
      </c>
      <c r="D13" s="6">
        <v>136</v>
      </c>
      <c r="E13" s="1" t="s">
        <v>19</v>
      </c>
      <c r="H13" s="6">
        <f t="shared" si="0"/>
        <v>0</v>
      </c>
      <c r="I13" s="6">
        <f t="shared" si="1"/>
        <v>0</v>
      </c>
    </row>
    <row r="14" spans="1:9" ht="63.75">
      <c r="A14" s="8">
        <v>13</v>
      </c>
      <c r="B14" s="1" t="s">
        <v>43</v>
      </c>
      <c r="C14" s="2" t="s">
        <v>44</v>
      </c>
      <c r="D14" s="6">
        <v>40.6</v>
      </c>
      <c r="E14" s="1" t="s">
        <v>19</v>
      </c>
      <c r="H14" s="6">
        <f t="shared" si="0"/>
        <v>0</v>
      </c>
      <c r="I14" s="6">
        <f t="shared" si="1"/>
        <v>0</v>
      </c>
    </row>
    <row r="15" spans="1:9" ht="76.5">
      <c r="A15" s="8">
        <v>14</v>
      </c>
      <c r="B15" s="1" t="s">
        <v>45</v>
      </c>
      <c r="C15" s="2" t="s">
        <v>46</v>
      </c>
      <c r="D15" s="6">
        <v>3351</v>
      </c>
      <c r="E15" s="1" t="s">
        <v>19</v>
      </c>
      <c r="H15" s="6">
        <f t="shared" si="0"/>
        <v>0</v>
      </c>
      <c r="I15" s="6">
        <f t="shared" si="1"/>
        <v>0</v>
      </c>
    </row>
    <row r="16" spans="1:9" ht="51">
      <c r="A16" s="8">
        <v>15</v>
      </c>
      <c r="B16" s="1" t="s">
        <v>47</v>
      </c>
      <c r="C16" s="2" t="s">
        <v>48</v>
      </c>
      <c r="D16" s="6">
        <v>1</v>
      </c>
      <c r="E16" s="1" t="s">
        <v>13</v>
      </c>
      <c r="H16" s="6">
        <f t="shared" si="0"/>
        <v>0</v>
      </c>
      <c r="I16" s="6">
        <f t="shared" si="1"/>
        <v>0</v>
      </c>
    </row>
    <row r="17" spans="1:9" ht="38.25">
      <c r="A17" s="8">
        <v>16</v>
      </c>
      <c r="B17" s="1" t="s">
        <v>49</v>
      </c>
      <c r="C17" s="2" t="s">
        <v>50</v>
      </c>
      <c r="D17" s="6">
        <v>3351</v>
      </c>
      <c r="E17" s="1" t="s">
        <v>19</v>
      </c>
      <c r="H17" s="6">
        <f t="shared" si="0"/>
        <v>0</v>
      </c>
      <c r="I17" s="6">
        <f t="shared" si="1"/>
        <v>0</v>
      </c>
    </row>
    <row r="18" spans="1:9" ht="102">
      <c r="A18" s="8">
        <v>17</v>
      </c>
      <c r="B18" s="1" t="s">
        <v>51</v>
      </c>
      <c r="C18" s="2" t="s">
        <v>52</v>
      </c>
      <c r="D18" s="6">
        <v>145</v>
      </c>
      <c r="E18" s="1" t="s">
        <v>19</v>
      </c>
      <c r="H18" s="6">
        <f t="shared" si="0"/>
        <v>0</v>
      </c>
      <c r="I18" s="6">
        <f t="shared" si="1"/>
        <v>0</v>
      </c>
    </row>
    <row r="19" spans="1:9" s="9" customFormat="1" ht="12.75">
      <c r="A19" s="7"/>
      <c r="B19" s="3"/>
      <c r="C19" s="3" t="s">
        <v>53</v>
      </c>
      <c r="D19" s="5"/>
      <c r="E19" s="3"/>
      <c r="F19" s="5"/>
      <c r="G19" s="5"/>
      <c r="H19" s="5">
        <f>ROUND(SUM(H2:H18),0)</f>
        <v>0</v>
      </c>
      <c r="I19" s="5">
        <f>ROUND(SUM(I2:I18),0)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0.5">
      <c r="A2" s="8">
        <v>1</v>
      </c>
      <c r="B2" s="1" t="s">
        <v>55</v>
      </c>
      <c r="C2" s="2" t="s">
        <v>56</v>
      </c>
      <c r="D2" s="6">
        <v>4987</v>
      </c>
      <c r="E2" s="1" t="s">
        <v>19</v>
      </c>
      <c r="H2" s="6">
        <f>ROUND(D2*F2,0)</f>
        <v>0</v>
      </c>
      <c r="I2" s="6">
        <f>ROUND(D2*G2,0)</f>
        <v>0</v>
      </c>
    </row>
    <row r="3" spans="1:9" s="9" customFormat="1" ht="12.75">
      <c r="A3" s="7"/>
      <c r="B3" s="3"/>
      <c r="C3" s="3" t="s">
        <v>53</v>
      </c>
      <c r="D3" s="5"/>
      <c r="E3" s="3"/>
      <c r="F3" s="5"/>
      <c r="G3" s="5"/>
      <c r="H3" s="5">
        <f>ROUND(SUM(H2:H2),0)</f>
        <v>0</v>
      </c>
      <c r="I3" s="5">
        <f>ROUND(SUM(I2:I2),0)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58</v>
      </c>
      <c r="C2" s="2" t="s">
        <v>60</v>
      </c>
      <c r="D2" s="6">
        <v>1</v>
      </c>
      <c r="E2" s="1" t="s">
        <v>59</v>
      </c>
      <c r="H2" s="6">
        <f aca="true" t="shared" si="0" ref="H2:H7">ROUND(D2*F2,0)</f>
        <v>0</v>
      </c>
      <c r="I2" s="6">
        <f aca="true" t="shared" si="1" ref="I2:I7">ROUND(D2*G2,0)</f>
        <v>0</v>
      </c>
    </row>
    <row r="3" spans="1:9" ht="38.25">
      <c r="A3" s="8">
        <v>2</v>
      </c>
      <c r="B3" s="1" t="s">
        <v>61</v>
      </c>
      <c r="C3" s="2" t="s">
        <v>62</v>
      </c>
      <c r="D3" s="6">
        <v>1</v>
      </c>
      <c r="E3" s="1" t="s">
        <v>59</v>
      </c>
      <c r="H3" s="6">
        <f t="shared" si="0"/>
        <v>0</v>
      </c>
      <c r="I3" s="6">
        <f t="shared" si="1"/>
        <v>0</v>
      </c>
    </row>
    <row r="4" spans="1:9" ht="63.75">
      <c r="A4" s="8">
        <v>3</v>
      </c>
      <c r="B4" s="1" t="s">
        <v>63</v>
      </c>
      <c r="C4" s="2" t="s">
        <v>64</v>
      </c>
      <c r="D4" s="6">
        <v>1</v>
      </c>
      <c r="E4" s="1" t="s">
        <v>59</v>
      </c>
      <c r="H4" s="6">
        <f t="shared" si="0"/>
        <v>0</v>
      </c>
      <c r="I4" s="6">
        <f t="shared" si="1"/>
        <v>0</v>
      </c>
    </row>
    <row r="5" spans="1:9" ht="51">
      <c r="A5" s="8">
        <v>4</v>
      </c>
      <c r="B5" s="1" t="s">
        <v>65</v>
      </c>
      <c r="C5" s="2" t="s">
        <v>66</v>
      </c>
      <c r="D5" s="6">
        <v>1</v>
      </c>
      <c r="E5" s="1" t="s">
        <v>59</v>
      </c>
      <c r="H5" s="6">
        <f t="shared" si="0"/>
        <v>0</v>
      </c>
      <c r="I5" s="6">
        <f t="shared" si="1"/>
        <v>0</v>
      </c>
    </row>
    <row r="6" spans="1:9" ht="63.75">
      <c r="A6" s="8">
        <v>5</v>
      </c>
      <c r="B6" s="1" t="s">
        <v>67</v>
      </c>
      <c r="C6" s="2" t="s">
        <v>68</v>
      </c>
      <c r="D6" s="6">
        <v>1</v>
      </c>
      <c r="E6" s="1" t="s">
        <v>59</v>
      </c>
      <c r="H6" s="6">
        <f t="shared" si="0"/>
        <v>0</v>
      </c>
      <c r="I6" s="6">
        <f t="shared" si="1"/>
        <v>0</v>
      </c>
    </row>
    <row r="7" spans="1:9" ht="51">
      <c r="A7" s="8">
        <v>6</v>
      </c>
      <c r="B7" s="1" t="s">
        <v>69</v>
      </c>
      <c r="C7" s="2" t="s">
        <v>70</v>
      </c>
      <c r="D7" s="6">
        <v>1</v>
      </c>
      <c r="E7" s="1" t="s">
        <v>59</v>
      </c>
      <c r="H7" s="6">
        <f t="shared" si="0"/>
        <v>0</v>
      </c>
      <c r="I7" s="6">
        <f t="shared" si="1"/>
        <v>0</v>
      </c>
    </row>
    <row r="8" spans="1:9" s="9" customFormat="1" ht="12.75">
      <c r="A8" s="7"/>
      <c r="B8" s="3"/>
      <c r="C8" s="3" t="s">
        <v>53</v>
      </c>
      <c r="D8" s="5"/>
      <c r="E8" s="3"/>
      <c r="F8" s="5"/>
      <c r="G8" s="5"/>
      <c r="H8" s="5">
        <f>ROUND(SUM(H2:H7),0)</f>
        <v>0</v>
      </c>
      <c r="I8" s="5">
        <f>ROUND(SUM(I2:I7),0)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54.5">
      <c r="A2" s="8">
        <v>1</v>
      </c>
      <c r="B2" s="1" t="s">
        <v>72</v>
      </c>
      <c r="C2" s="2" t="s">
        <v>75</v>
      </c>
      <c r="D2" s="6">
        <v>15</v>
      </c>
      <c r="E2" s="1" t="s">
        <v>16</v>
      </c>
      <c r="H2" s="6">
        <f>ROUND(D2*F2,0)</f>
        <v>0</v>
      </c>
      <c r="I2" s="6">
        <f>ROUND(D2*G2,0)</f>
        <v>0</v>
      </c>
    </row>
    <row r="3" spans="1:9" ht="63.75">
      <c r="A3" s="8">
        <v>2</v>
      </c>
      <c r="B3" s="1" t="s">
        <v>73</v>
      </c>
      <c r="C3" s="2" t="s">
        <v>74</v>
      </c>
      <c r="D3" s="6">
        <v>3351</v>
      </c>
      <c r="E3" s="1" t="s">
        <v>19</v>
      </c>
      <c r="H3" s="6">
        <f>ROUND(D3*F3,0)</f>
        <v>0</v>
      </c>
      <c r="I3" s="6">
        <f>ROUND(D3*G3,0)</f>
        <v>0</v>
      </c>
    </row>
    <row r="4" spans="1:9" s="9" customFormat="1" ht="12.75">
      <c r="A4" s="7"/>
      <c r="B4" s="3"/>
      <c r="C4" s="3" t="s">
        <v>53</v>
      </c>
      <c r="D4" s="5"/>
      <c r="E4" s="3"/>
      <c r="F4" s="5"/>
      <c r="G4" s="5"/>
      <c r="H4" s="5">
        <f>ROUND(SUM(H2:H3),0)</f>
        <v>0</v>
      </c>
      <c r="I4" s="5">
        <f>ROUND(SUM(I2:I3),0)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02">
      <c r="A2" s="8">
        <v>1</v>
      </c>
      <c r="B2" s="1" t="s">
        <v>77</v>
      </c>
      <c r="C2" s="2" t="s">
        <v>78</v>
      </c>
      <c r="D2" s="6">
        <v>49</v>
      </c>
      <c r="E2" s="1" t="s">
        <v>19</v>
      </c>
      <c r="H2" s="6">
        <f>ROUND(D2*F2,0)</f>
        <v>0</v>
      </c>
      <c r="I2" s="6">
        <f>ROUND(D2*G2,0)</f>
        <v>0</v>
      </c>
    </row>
    <row r="3" spans="1:9" s="9" customFormat="1" ht="12.75">
      <c r="A3" s="7"/>
      <c r="B3" s="3"/>
      <c r="C3" s="3" t="s">
        <v>53</v>
      </c>
      <c r="D3" s="5"/>
      <c r="E3" s="3"/>
      <c r="F3" s="5"/>
      <c r="G3" s="5"/>
      <c r="H3" s="5">
        <f>ROUND(SUM(H2:H2),0)</f>
        <v>0</v>
      </c>
      <c r="I3" s="5">
        <f>ROUND(SUM(I2:I2),0)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93</v>
      </c>
      <c r="C2" s="2" t="s">
        <v>256</v>
      </c>
      <c r="D2" s="6">
        <v>782.4</v>
      </c>
      <c r="E2" s="1" t="s">
        <v>19</v>
      </c>
      <c r="H2" s="6">
        <f>ROUND(D2*F2,0)</f>
        <v>0</v>
      </c>
      <c r="I2" s="6">
        <f>ROUND(D2*G2,0)</f>
        <v>0</v>
      </c>
    </row>
    <row r="3" spans="1:9" s="9" customFormat="1" ht="12.75">
      <c r="A3" s="7"/>
      <c r="B3" s="3"/>
      <c r="C3" s="3" t="s">
        <v>53</v>
      </c>
      <c r="D3" s="5"/>
      <c r="E3" s="3"/>
      <c r="F3" s="5"/>
      <c r="G3" s="5"/>
      <c r="H3" s="5">
        <f>ROUND(SUM(H2:H2),0)</f>
        <v>0</v>
      </c>
      <c r="I3" s="5">
        <f>ROUND(SUM(I2:I2),0)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E5" sqref="E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95</v>
      </c>
      <c r="C2" s="2" t="s">
        <v>96</v>
      </c>
      <c r="D2" s="6">
        <v>49</v>
      </c>
      <c r="E2" s="1" t="s">
        <v>19</v>
      </c>
      <c r="H2" s="6">
        <f>ROUND(D2*F2,0)</f>
        <v>0</v>
      </c>
      <c r="I2" s="6">
        <f>ROUND(D2*G2,0)</f>
        <v>0</v>
      </c>
    </row>
    <row r="3" spans="1:9" ht="76.5">
      <c r="A3" s="8">
        <v>2</v>
      </c>
      <c r="B3" s="1" t="s">
        <v>97</v>
      </c>
      <c r="C3" s="2" t="s">
        <v>98</v>
      </c>
      <c r="D3" s="6">
        <v>2687</v>
      </c>
      <c r="E3" s="1" t="s">
        <v>19</v>
      </c>
      <c r="H3" s="6">
        <f aca="true" t="shared" si="0" ref="H3:H12">ROUND(D3*F3,0)</f>
        <v>0</v>
      </c>
      <c r="I3" s="6">
        <f aca="true" t="shared" si="1" ref="I3:I12">ROUND(D3*G3,0)</f>
        <v>0</v>
      </c>
    </row>
    <row r="4" spans="1:9" ht="89.25">
      <c r="A4" s="8">
        <v>3</v>
      </c>
      <c r="B4" s="1" t="s">
        <v>99</v>
      </c>
      <c r="C4" s="2" t="s">
        <v>100</v>
      </c>
      <c r="D4" s="6">
        <v>1912</v>
      </c>
      <c r="E4" s="1" t="s">
        <v>19</v>
      </c>
      <c r="H4" s="6">
        <f t="shared" si="0"/>
        <v>0</v>
      </c>
      <c r="I4" s="6">
        <f t="shared" si="1"/>
        <v>0</v>
      </c>
    </row>
    <row r="5" spans="1:9" ht="89.25">
      <c r="A5" s="8">
        <v>4</v>
      </c>
      <c r="B5" s="1" t="s">
        <v>101</v>
      </c>
      <c r="C5" s="2" t="s">
        <v>102</v>
      </c>
      <c r="D5" s="6">
        <v>217.11</v>
      </c>
      <c r="E5" s="1" t="s">
        <v>19</v>
      </c>
      <c r="H5" s="6">
        <f t="shared" si="0"/>
        <v>0</v>
      </c>
      <c r="I5" s="6">
        <f t="shared" si="1"/>
        <v>0</v>
      </c>
    </row>
    <row r="6" spans="1:9" ht="89.25">
      <c r="A6" s="8">
        <v>5</v>
      </c>
      <c r="B6" s="1" t="s">
        <v>103</v>
      </c>
      <c r="C6" s="2" t="s">
        <v>104</v>
      </c>
      <c r="D6" s="6">
        <v>183.49</v>
      </c>
      <c r="E6" s="1" t="s">
        <v>19</v>
      </c>
      <c r="H6" s="6">
        <f t="shared" si="0"/>
        <v>0</v>
      </c>
      <c r="I6" s="6">
        <f t="shared" si="1"/>
        <v>0</v>
      </c>
    </row>
    <row r="7" spans="1:9" ht="89.25">
      <c r="A7" s="8">
        <v>6</v>
      </c>
      <c r="B7" s="1" t="s">
        <v>105</v>
      </c>
      <c r="C7" s="2" t="s">
        <v>106</v>
      </c>
      <c r="D7" s="6">
        <v>228.04</v>
      </c>
      <c r="E7" s="1" t="s">
        <v>19</v>
      </c>
      <c r="H7" s="6">
        <f t="shared" si="0"/>
        <v>0</v>
      </c>
      <c r="I7" s="6">
        <f t="shared" si="1"/>
        <v>0</v>
      </c>
    </row>
    <row r="8" spans="1:9" ht="89.25">
      <c r="A8" s="8">
        <v>7</v>
      </c>
      <c r="B8" s="1" t="s">
        <v>107</v>
      </c>
      <c r="C8" s="2" t="s">
        <v>108</v>
      </c>
      <c r="D8" s="6">
        <v>195.22</v>
      </c>
      <c r="E8" s="1" t="s">
        <v>19</v>
      </c>
      <c r="H8" s="6">
        <f t="shared" si="0"/>
        <v>0</v>
      </c>
      <c r="I8" s="6">
        <f t="shared" si="1"/>
        <v>0</v>
      </c>
    </row>
    <row r="9" spans="1:9" ht="63.75">
      <c r="A9" s="8">
        <v>8</v>
      </c>
      <c r="B9" s="1" t="s">
        <v>109</v>
      </c>
      <c r="C9" s="2" t="s">
        <v>110</v>
      </c>
      <c r="D9" s="6">
        <v>286.18</v>
      </c>
      <c r="E9" s="1" t="s">
        <v>19</v>
      </c>
      <c r="H9" s="6">
        <f t="shared" si="0"/>
        <v>0</v>
      </c>
      <c r="I9" s="6">
        <f t="shared" si="1"/>
        <v>0</v>
      </c>
    </row>
    <row r="10" spans="1:9" ht="38.25">
      <c r="A10" s="8">
        <v>9</v>
      </c>
      <c r="B10" s="1" t="s">
        <v>111</v>
      </c>
      <c r="C10" s="2" t="s">
        <v>112</v>
      </c>
      <c r="D10" s="6">
        <v>2736</v>
      </c>
      <c r="E10" s="1" t="s">
        <v>19</v>
      </c>
      <c r="H10" s="6">
        <f t="shared" si="0"/>
        <v>0</v>
      </c>
      <c r="I10" s="6">
        <f t="shared" si="1"/>
        <v>0</v>
      </c>
    </row>
    <row r="11" spans="1:9" ht="51">
      <c r="A11" s="8">
        <v>10</v>
      </c>
      <c r="B11" s="1" t="s">
        <v>113</v>
      </c>
      <c r="C11" s="2" t="s">
        <v>114</v>
      </c>
      <c r="D11" s="6">
        <v>2736</v>
      </c>
      <c r="E11" s="1" t="s">
        <v>19</v>
      </c>
      <c r="H11" s="6">
        <f t="shared" si="0"/>
        <v>0</v>
      </c>
      <c r="I11" s="6">
        <f t="shared" si="1"/>
        <v>0</v>
      </c>
    </row>
    <row r="12" spans="1:9" ht="38.25">
      <c r="A12" s="8">
        <v>11</v>
      </c>
      <c r="B12" s="1" t="s">
        <v>115</v>
      </c>
      <c r="C12" s="2" t="s">
        <v>116</v>
      </c>
      <c r="D12" s="6">
        <v>2687</v>
      </c>
      <c r="E12" s="1" t="s">
        <v>19</v>
      </c>
      <c r="H12" s="6">
        <f t="shared" si="0"/>
        <v>0</v>
      </c>
      <c r="I12" s="6">
        <f t="shared" si="1"/>
        <v>0</v>
      </c>
    </row>
    <row r="13" spans="1:9" s="9" customFormat="1" ht="12.75">
      <c r="A13" s="7"/>
      <c r="B13" s="3"/>
      <c r="C13" s="3" t="s">
        <v>53</v>
      </c>
      <c r="D13" s="5"/>
      <c r="E13" s="3"/>
      <c r="F13" s="5"/>
      <c r="G13" s="5"/>
      <c r="H13" s="5">
        <f>ROUND(SUM(H2:H12),0)</f>
        <v>0</v>
      </c>
      <c r="I13" s="5">
        <f>ROUND(SUM(I2:I12),0)</f>
        <v>0</v>
      </c>
    </row>
  </sheetData>
  <sheetProtection/>
  <printOptions horizontalCentered="1"/>
  <pageMargins left="0.5905511811023623" right="0.5905511811023623" top="0.984251968503937" bottom="0.984251968503937" header="0.4330708661417323" footer="0.4330708661417323"/>
  <pageSetup fitToHeight="0" fitToWidth="1" horizontalDpi="600" verticalDpi="600" orientation="portrait" paperSize="9" scale="90" r:id="rId1"/>
  <headerFooter>
    <oddHeader>&amp;LTender terv&amp;CIskola felújítás
Árpád út 161-163&amp;R&amp;A</oddHeader>
    <oddFooter>&amp;C&amp;P/&amp;N&amp;R2017.június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Zotya</cp:lastModifiedBy>
  <cp:lastPrinted>2017-06-28T08:53:07Z</cp:lastPrinted>
  <dcterms:created xsi:type="dcterms:W3CDTF">2017-06-21T06:13:51Z</dcterms:created>
  <dcterms:modified xsi:type="dcterms:W3CDTF">2017-06-28T09:11:00Z</dcterms:modified>
  <cp:category/>
  <cp:version/>
  <cp:contentType/>
  <cp:contentStatus/>
</cp:coreProperties>
</file>